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1"/>
  </bookViews>
  <sheets>
    <sheet name="1" sheetId="1" r:id="rId1"/>
    <sheet name="2" sheetId="2" r:id="rId2"/>
    <sheet name="3" sheetId="3" r:id="rId3"/>
  </sheets>
  <definedNames>
    <definedName name="_xlnm.Print_Area" localSheetId="1">'2'!$A$1:$J$265</definedName>
    <definedName name="Excel_BuiltIn_Print_Area_3_1">'2'!$A$1:$J$264</definedName>
    <definedName name="Excel_BuiltIn_Print_Area_3_1_1">'2'!$A$1:$J$264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99" authorId="0">
      <text>
        <r>
          <rPr>
            <sz val="10"/>
            <rFont val="Arial CE"/>
            <family val="2"/>
          </rPr>
          <t>20.000,- zarządzanie kryzysowe</t>
        </r>
      </text>
    </comment>
  </commentList>
</comments>
</file>

<file path=xl/sharedStrings.xml><?xml version="1.0" encoding="utf-8"?>
<sst xmlns="http://schemas.openxmlformats.org/spreadsheetml/2006/main" count="469" uniqueCount="241">
  <si>
    <t>Załącznik nr 1 do uchwały nr V/35/2011</t>
  </si>
  <si>
    <t>Rady Gminy Kruklanki</t>
  </si>
  <si>
    <t>z dnia 29 marca 2011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</si>
  <si>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2011</t>
    </r>
  </si>
  <si>
    <t>Klasyfikacja</t>
  </si>
  <si>
    <t xml:space="preserve">Wyszczególnienie </t>
  </si>
  <si>
    <t>Plan na 2011</t>
  </si>
  <si>
    <t>zmiany</t>
  </si>
  <si>
    <t>Plan na 2011 po zmianach</t>
  </si>
  <si>
    <t>z tego</t>
  </si>
  <si>
    <t>Plan po zmianach</t>
  </si>
  <si>
    <t>Dział</t>
  </si>
  <si>
    <t>Rozdział</t>
  </si>
  <si>
    <t>§</t>
  </si>
  <si>
    <t>bieżące</t>
  </si>
  <si>
    <t>majątkowe</t>
  </si>
  <si>
    <t>010</t>
  </si>
  <si>
    <t>ROLNICTWO I ŁOWIECTWO</t>
  </si>
  <si>
    <t>01041</t>
  </si>
  <si>
    <t>Program Rozwoju obszarów wiejskich 2007-2013</t>
  </si>
  <si>
    <t>Środki na dofinansowanie własnych inwestycji gmin, powiatów, samorządów województw, pozyskane z innych źródeł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</si>
  <si>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</si>
  <si>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</si>
  <si>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</si>
  <si>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</si>
  <si>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</si>
  <si>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</si>
  <si>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TRANSPORT I ŁĄCZNOŚĆ</t>
  </si>
  <si>
    <t>60016</t>
  </si>
  <si>
    <t>Drogi publiczne gminne</t>
  </si>
  <si>
    <t>Dotacje celowe otrzymane z z samorządu województwa na inwestycje i zakupy inwestycyjne realizowane na podstawie porozumień (umów) między jst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</si>
  <si>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</si>
  <si>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</si>
  <si>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</si>
  <si>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</si>
  <si>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</si>
  <si>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</si>
  <si>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</si>
  <si>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0770</t>
  </si>
  <si>
    <t>Wpływy ze sprzedaży składników majątkowych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</si>
  <si>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</si>
  <si>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</si>
  <si>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</si>
  <si>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</si>
  <si>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</si>
  <si>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</si>
  <si>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75056</t>
  </si>
  <si>
    <t>Spis powszechny i inne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</si>
  <si>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</si>
  <si>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</si>
  <si>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</si>
  <si>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</si>
  <si>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</si>
  <si>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</si>
  <si>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</si>
  <si>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</si>
  <si>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</si>
  <si>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</si>
  <si>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</si>
  <si>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</si>
  <si>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</si>
  <si>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</si>
  <si>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</si>
  <si>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</si>
  <si>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</si>
  <si>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</si>
  <si>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</si>
  <si>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</si>
  <si>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</si>
  <si>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</si>
  <si>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</si>
  <si>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</si>
  <si>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</si>
  <si>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</si>
  <si>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</si>
  <si>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</si>
  <si>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</si>
  <si>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</si>
  <si>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 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</si>
  <si>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</si>
  <si>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</si>
  <si>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</si>
  <si>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</si>
  <si>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</si>
  <si>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</si>
  <si>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</si>
  <si>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</si>
  <si>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</si>
  <si>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</si>
  <si>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</si>
  <si>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</si>
  <si>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</si>
  <si>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</si>
  <si>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</si>
  <si>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</si>
  <si>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</si>
  <si>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</si>
  <si>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</si>
  <si>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</si>
  <si>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</si>
  <si>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</si>
  <si>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</si>
  <si>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</si>
  <si>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</si>
  <si>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</si>
  <si>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</si>
  <si>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</si>
  <si>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</si>
  <si>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</si>
  <si>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</si>
  <si>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</si>
  <si>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2030</t>
  </si>
  <si>
    <t>Dotacje celowe otrzymane z budżetu państwa na realizację własnych zadań bieżących gmin.</t>
  </si>
  <si>
    <t>85214</t>
  </si>
  <si>
    <t>Zasiłki i pomoc w naturze oraz składki na ubezpieczenia społeczne i zdrowotne</t>
  </si>
  <si>
    <t>85216</t>
  </si>
  <si>
    <t>Zasiłki stałe</t>
  </si>
  <si>
    <t>85219</t>
  </si>
  <si>
    <t>Ośrodki pomocy społecznej</t>
  </si>
  <si>
    <t>Pozostała działalność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</si>
  <si>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</si>
  <si>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</si>
  <si>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</si>
  <si>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</si>
  <si>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</si>
  <si>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</si>
  <si>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Wpływy i wydatki związane z gromadzeniem środków z opłat i kar za korzystanie ze środowiska</t>
  </si>
  <si>
    <t>0690</t>
  </si>
  <si>
    <t>Wpływy z różnych opłat</t>
  </si>
  <si>
    <t>KULTURA FIZYCZNA</t>
  </si>
  <si>
    <t>Obiekty sportowe</t>
  </si>
  <si>
    <t>DOCHODY OGÓŁEM</t>
  </si>
  <si>
    <t>Załącznik nr 2 do uchwały nr V/35/2011</t>
  </si>
  <si>
    <r>
      <t>WYDATKI</t>
    </r>
    <r>
      <rPr>
        <sz val="14"/>
        <rFont val="Times New Roman"/>
        <family val="1"/>
      </rPr>
      <t xml:space="preserve"> budżetu Gminy Kruklanki na 2011</t>
    </r>
  </si>
  <si>
    <t>Nazwa</t>
  </si>
  <si>
    <t>Plan na 2011po zmianach</t>
  </si>
  <si>
    <t>w tym:</t>
  </si>
  <si>
    <t>Wydatki bieżące</t>
  </si>
  <si>
    <t>Wydatki majątkowe</t>
  </si>
  <si>
    <t>Wynagrodzenia i składki od nich naliczane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</si>
  <si>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</si>
  <si>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</si>
  <si>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</si>
  <si>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</si>
  <si>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</si>
  <si>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</si>
  <si>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remontowych</t>
  </si>
  <si>
    <t>400</t>
  </si>
  <si>
    <t>WYTWARZANIE I ZAOPATRYWANIE W ENERGIĘ ELEKTRYCZNĄ, GAZ I WODĘ</t>
  </si>
  <si>
    <t>40002</t>
  </si>
  <si>
    <t>Dostarczanie wody</t>
  </si>
  <si>
    <t>Zakup usług pozostałych</t>
  </si>
  <si>
    <t>TURYSTYKA</t>
  </si>
  <si>
    <t>63003</t>
  </si>
  <si>
    <t>Zadania w zakresie upowszechniania turystyki</t>
  </si>
  <si>
    <t>Wynagrodzenia agencyjno-prowizyjne</t>
  </si>
  <si>
    <t>Różne opłaty i składki</t>
  </si>
  <si>
    <t>710</t>
  </si>
  <si>
    <t>DZIAŁALNOŚĆ USŁUGOWA</t>
  </si>
  <si>
    <t>71035</t>
  </si>
  <si>
    <t>Cmentarze</t>
  </si>
  <si>
    <t>Zakup materiałów i wyposażenia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</si>
  <si>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</si>
  <si>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</si>
  <si>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</si>
  <si>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</si>
  <si>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</si>
  <si>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Rady gmin (miast i miast na prawach powiatu) </t>
  </si>
  <si>
    <t>Różne wydatki na rzecz osób fizycznych</t>
  </si>
  <si>
    <t xml:space="preserve">Zakup pozostałych usług </t>
  </si>
  <si>
    <t>Podróże służbowe krajowe</t>
  </si>
  <si>
    <t>Urzędy gmin (miast i miast na prawach powiatu)</t>
  </si>
  <si>
    <t>Wydatki osobowe nie zaliczane do wynagrodzeń</t>
  </si>
  <si>
    <t>Wynagrodzenia bezosobowe</t>
  </si>
  <si>
    <t>Zakup energii</t>
  </si>
  <si>
    <t>Zakup usług dostępu do sieci Internet</t>
  </si>
  <si>
    <t>Opłaty z tytułu zakupu usług telekomunikacyjnych świadczonych w ruchomej publicznej sieci telefonicznej</t>
  </si>
  <si>
    <t>Opłaty z tytułu zakupu usług komunikacyjnych telefonii stacjonarnej</t>
  </si>
  <si>
    <t>Odpisy na zakładowy fundusz świadczeń socjalnych</t>
  </si>
  <si>
    <t>Szkolenia pracowników nie będących członkami korpusu służby cywilnej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</si>
  <si>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</si>
  <si>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</si>
  <si>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BEZPIECZEŃSTWO  PUBLICZNE  I  OCHRONA  PRZECIWPOŻAROWA</t>
  </si>
  <si>
    <t>Ochotnicze straże pożarne</t>
  </si>
  <si>
    <t>Obrona cywilna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</si>
  <si>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</si>
  <si>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</si>
  <si>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</si>
  <si>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</si>
  <si>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</si>
  <si>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</si>
  <si>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OŚWIATA I WYCHOWANIE</t>
  </si>
  <si>
    <t>Szkoły podstawowe</t>
  </si>
  <si>
    <t>Dodatkowe wynagrodzenia roczne</t>
  </si>
  <si>
    <t>Zakup pomocy naukowych, dydaktycznych i książek</t>
  </si>
  <si>
    <t>Zakup usług zdrowotnych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</si>
  <si>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</si>
  <si>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</si>
  <si>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</si>
  <si>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</si>
  <si>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</si>
  <si>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</si>
  <si>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</si>
  <si>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</si>
  <si>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</si>
  <si>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</si>
  <si>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</si>
  <si>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</si>
  <si>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</si>
  <si>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</si>
  <si>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</si>
  <si>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Różne opłaty</t>
  </si>
  <si>
    <t>EDUKACYJNA OPIEKA WYCHOWAWCZA</t>
  </si>
  <si>
    <t>Pomoc materialna dla uczniów</t>
  </si>
  <si>
    <t>Inne formy pomocy dla uczniów</t>
  </si>
  <si>
    <t>Oczyszczanie miast i wsi</t>
  </si>
  <si>
    <t>Zakup pozostałych usług</t>
  </si>
  <si>
    <t>Utrzymanie zieleni w miastach i gminach</t>
  </si>
  <si>
    <t>Oświetlenie ulic</t>
  </si>
  <si>
    <t>6050</t>
  </si>
  <si>
    <t>Wpłaty gmin i powiatów na rzecz innych jednostek samorządu terytorialnego oraz związków gmin lub związków powiatów na dofinansowanie zadań inwestycyjnych i zakupów inwestycyjnych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</si>
  <si>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</si>
  <si>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</si>
  <si>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</si>
  <si>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</si>
  <si>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stowarzyszeniom</t>
  </si>
  <si>
    <t>OGÓŁEM WYDATKI</t>
  </si>
  <si>
    <t>Załącznik nr 3 do uchwały nr V/35/2010</t>
  </si>
  <si>
    <t>Plan dochodów i wydatków związanych z realizacją zadań z zakresu administracji rządowej</t>
  </si>
  <si>
    <t>i innych zadań zleconych odrębnymi ustawami na 2010</t>
  </si>
  <si>
    <t>dział</t>
  </si>
  <si>
    <t>rozdział</t>
  </si>
  <si>
    <t>dotacje ogółem</t>
  </si>
  <si>
    <t>wydatki ogółem (6+10)</t>
  </si>
  <si>
    <t>z tego:</t>
  </si>
  <si>
    <t>wydatki bieżące</t>
  </si>
  <si>
    <t>wydatki majątkowe</t>
  </si>
  <si>
    <t>wynagrodzenia</t>
  </si>
  <si>
    <t>pochodne od wynagrodzeń</t>
  </si>
  <si>
    <t>świadczenia społeczne</t>
  </si>
  <si>
    <t xml:space="preserve">R A Z E M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</si>
</sst>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%"/>
  </numFmts>
  <fonts count="2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sz val="8"/>
      <name val="Arial"/>
      <family val="2"/>
    </font>
    <font>
      <sz val="10"/>
      <color indexed="12"/>
      <name val="Arial CE"/>
      <family val="2"/>
    </font>
    <font>
      <sz val="10"/>
      <color indexed="12"/>
      <name val="Arial"/>
      <family val="2"/>
    </font>
    <font>
      <sz val="10"/>
      <color indexed="39"/>
      <name val="Arial CE"/>
      <family val="2"/>
    </font>
    <font>
      <b/>
      <sz val="9"/>
      <name val="Arial CE"/>
      <family val="5"/>
    </font>
    <font>
      <sz val="9"/>
      <color indexed="39"/>
      <name val="Arial CE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1"/>
      <name val="Times New Roman CE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</cellStyleXfs>
  <cellXfs count="245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/>
    </xf>
    <xf numFmtId="166" fontId="11" fillId="0" borderId="1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4" fontId="8" fillId="0" borderId="2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9" fillId="0" borderId="3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164" fontId="11" fillId="0" borderId="9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justify"/>
    </xf>
    <xf numFmtId="166" fontId="1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vertical="center"/>
    </xf>
    <xf numFmtId="164" fontId="11" fillId="0" borderId="1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10" fillId="0" borderId="3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11" fillId="0" borderId="11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justify"/>
    </xf>
    <xf numFmtId="164" fontId="1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4" fontId="11" fillId="0" borderId="1" xfId="0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1" fillId="0" borderId="2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6" fontId="11" fillId="0" borderId="1" xfId="19" applyNumberFormat="1" applyFont="1" applyFill="1" applyBorder="1" applyAlignment="1" applyProtection="1">
      <alignment vertical="center"/>
      <protection/>
    </xf>
    <xf numFmtId="166" fontId="11" fillId="0" borderId="1" xfId="0" applyNumberFormat="1" applyFont="1" applyFill="1" applyBorder="1" applyAlignment="1" applyProtection="1">
      <alignment vertical="center"/>
      <protection/>
    </xf>
    <xf numFmtId="164" fontId="7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4" fontId="9" fillId="0" borderId="10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6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15" fillId="0" borderId="13" xfId="0" applyFont="1" applyBorder="1" applyAlignment="1">
      <alignment horizontal="center" vertical="center"/>
    </xf>
    <xf numFmtId="166" fontId="15" fillId="2" borderId="14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1" fillId="0" borderId="9" xfId="0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9" fillId="0" borderId="6" xfId="0" applyNumberFormat="1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right" vertical="center"/>
    </xf>
    <xf numFmtId="164" fontId="11" fillId="0" borderId="15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21" fillId="0" borderId="7" xfId="0" applyFont="1" applyBorder="1" applyAlignment="1">
      <alignment horizontal="center" vertical="center"/>
    </xf>
    <xf numFmtId="164" fontId="21" fillId="0" borderId="1" xfId="0" applyFont="1" applyBorder="1" applyAlignment="1">
      <alignment horizontal="left" vertical="center"/>
    </xf>
    <xf numFmtId="166" fontId="20" fillId="0" borderId="1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left" vertical="center"/>
    </xf>
    <xf numFmtId="166" fontId="13" fillId="0" borderId="1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vertical="center"/>
    </xf>
    <xf numFmtId="164" fontId="9" fillId="0" borderId="3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9" fillId="0" borderId="2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1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/>
    </xf>
    <xf numFmtId="164" fontId="8" fillId="0" borderId="6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6" fontId="0" fillId="0" borderId="1" xfId="0" applyNumberFormat="1" applyFont="1" applyFill="1" applyBorder="1" applyAlignment="1" applyProtection="1">
      <alignment vertical="center"/>
      <protection/>
    </xf>
    <xf numFmtId="164" fontId="9" fillId="0" borderId="1" xfId="0" applyFont="1" applyBorder="1" applyAlignment="1">
      <alignment vertical="center"/>
    </xf>
    <xf numFmtId="166" fontId="9" fillId="0" borderId="1" xfId="0" applyNumberFormat="1" applyFont="1" applyFill="1" applyBorder="1" applyAlignment="1" applyProtection="1">
      <alignment vertical="center"/>
      <protection/>
    </xf>
    <xf numFmtId="166" fontId="11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9" fillId="0" borderId="1" xfId="0" applyFont="1" applyBorder="1" applyAlignment="1">
      <alignment vertical="center" wrapText="1"/>
    </xf>
    <xf numFmtId="164" fontId="9" fillId="0" borderId="2" xfId="0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6" fontId="22" fillId="0" borderId="1" xfId="0" applyNumberFormat="1" applyFont="1" applyFill="1" applyBorder="1" applyAlignment="1" applyProtection="1">
      <alignment vertical="center"/>
      <protection/>
    </xf>
    <xf numFmtId="164" fontId="11" fillId="0" borderId="3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6" fontId="19" fillId="0" borderId="1" xfId="0" applyNumberFormat="1" applyFont="1" applyFill="1" applyBorder="1" applyAlignment="1" applyProtection="1">
      <alignment vertical="center"/>
      <protection/>
    </xf>
    <xf numFmtId="164" fontId="7" fillId="0" borderId="3" xfId="0" applyFont="1" applyBorder="1" applyAlignment="1">
      <alignment horizontal="center" vertical="center"/>
    </xf>
    <xf numFmtId="166" fontId="7" fillId="0" borderId="1" xfId="0" applyNumberFormat="1" applyFont="1" applyFill="1" applyBorder="1" applyAlignment="1" applyProtection="1">
      <alignment vertical="center"/>
      <protection/>
    </xf>
    <xf numFmtId="166" fontId="9" fillId="0" borderId="1" xfId="0" applyNumberFormat="1" applyFont="1" applyFill="1" applyBorder="1" applyAlignment="1" applyProtection="1">
      <alignment vertical="center"/>
      <protection/>
    </xf>
    <xf numFmtId="164" fontId="7" fillId="0" borderId="6" xfId="0" applyFont="1" applyBorder="1" applyAlignment="1">
      <alignment horizontal="center" vertical="center"/>
    </xf>
    <xf numFmtId="166" fontId="1" fillId="0" borderId="1" xfId="0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9" fillId="0" borderId="1" xfId="0" applyFon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 applyProtection="1">
      <alignment vertical="center"/>
      <protection/>
    </xf>
    <xf numFmtId="164" fontId="1" fillId="0" borderId="0" xfId="0" applyFont="1" applyAlignment="1">
      <alignment vertical="center"/>
    </xf>
    <xf numFmtId="164" fontId="0" fillId="0" borderId="6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vertical="center"/>
    </xf>
    <xf numFmtId="164" fontId="0" fillId="0" borderId="6" xfId="0" applyBorder="1" applyAlignment="1">
      <alignment/>
    </xf>
    <xf numFmtId="164" fontId="9" fillId="0" borderId="11" xfId="0" applyFont="1" applyBorder="1" applyAlignment="1">
      <alignment horizontal="center" vertical="center"/>
    </xf>
    <xf numFmtId="164" fontId="23" fillId="0" borderId="1" xfId="0" applyFont="1" applyBorder="1" applyAlignment="1">
      <alignment horizontal="left" vertical="center" wrapText="1"/>
    </xf>
    <xf numFmtId="166" fontId="24" fillId="0" borderId="1" xfId="0" applyNumberFormat="1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1" fillId="0" borderId="9" xfId="0" applyFont="1" applyBorder="1" applyAlignment="1">
      <alignment vertical="center" wrapText="1"/>
    </xf>
    <xf numFmtId="164" fontId="0" fillId="0" borderId="17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 wrapText="1"/>
    </xf>
    <xf numFmtId="166" fontId="0" fillId="0" borderId="13" xfId="0" applyNumberFormat="1" applyFont="1" applyFill="1" applyBorder="1" applyAlignment="1" applyProtection="1">
      <alignment vertical="center"/>
      <protection/>
    </xf>
    <xf numFmtId="164" fontId="25" fillId="0" borderId="19" xfId="0" applyFont="1" applyBorder="1" applyAlignment="1">
      <alignment horizontal="center" vertical="center"/>
    </xf>
    <xf numFmtId="166" fontId="15" fillId="3" borderId="19" xfId="0" applyNumberFormat="1" applyFont="1" applyFill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6" fontId="15" fillId="0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8" fillId="0" borderId="0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3" fillId="0" borderId="10" xfId="0" applyFont="1" applyBorder="1" applyAlignment="1">
      <alignment horizontal="center" wrapText="1"/>
    </xf>
    <xf numFmtId="166" fontId="13" fillId="0" borderId="1" xfId="0" applyNumberFormat="1" applyFont="1" applyBorder="1" applyAlignment="1">
      <alignment/>
    </xf>
    <xf numFmtId="164" fontId="14" fillId="0" borderId="3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/>
    </xf>
    <xf numFmtId="164" fontId="11" fillId="0" borderId="7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/>
    </xf>
    <xf numFmtId="164" fontId="11" fillId="0" borderId="3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13" fillId="0" borderId="2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vertical="center"/>
    </xf>
    <xf numFmtId="164" fontId="14" fillId="0" borderId="3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vertical="center"/>
    </xf>
    <xf numFmtId="164" fontId="2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1" fillId="0" borderId="2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164" fontId="1" fillId="0" borderId="10" xfId="0" applyFont="1" applyBorder="1" applyAlignment="1">
      <alignment horizontal="center"/>
    </xf>
    <xf numFmtId="164" fontId="11" fillId="0" borderId="7" xfId="0" applyFont="1" applyFill="1" applyBorder="1" applyAlignment="1">
      <alignment horizontal="left" wrapText="1"/>
    </xf>
    <xf numFmtId="164" fontId="1" fillId="0" borderId="6" xfId="0" applyFont="1" applyBorder="1" applyAlignment="1">
      <alignment horizontal="center"/>
    </xf>
    <xf numFmtId="164" fontId="15" fillId="0" borderId="1" xfId="0" applyFont="1" applyBorder="1" applyAlignment="1">
      <alignment horizontal="center"/>
    </xf>
    <xf numFmtId="166" fontId="15" fillId="0" borderId="7" xfId="0" applyNumberFormat="1" applyFont="1" applyBorder="1" applyAlignment="1">
      <alignment/>
    </xf>
    <xf numFmtId="166" fontId="17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="95" zoomScaleNormal="95" zoomScaleSheetLayoutView="55" workbookViewId="0" topLeftCell="A62">
      <selection activeCell="F92" sqref="F92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25390625" style="1" customWidth="1"/>
    <col min="5" max="9" width="17.75390625" style="1" customWidth="1"/>
    <col min="10" max="10" width="3.75390625" style="1" customWidth="1"/>
    <col min="11" max="242" width="11.625" style="1" customWidth="1"/>
    <col min="243" max="247" width="11.625" style="2" customWidth="1"/>
    <col min="248" max="16384" width="11.625" style="0" customWidth="1"/>
  </cols>
  <sheetData>
    <row r="1" spans="5:9" ht="12.75">
      <c r="E1" s="3" t="s">
        <v>0</v>
      </c>
      <c r="F1" s="3"/>
      <c r="G1" s="3"/>
      <c r="H1" s="4"/>
      <c r="I1" s="4"/>
    </row>
    <row r="2" spans="5:9" ht="12.75">
      <c r="E2" s="3" t="s">
        <v>1</v>
      </c>
      <c r="F2" s="3"/>
      <c r="G2" s="3"/>
      <c r="H2" s="4"/>
      <c r="I2" s="4"/>
    </row>
    <row r="3" spans="5:9" ht="12.75">
      <c r="E3" s="4" t="s">
        <v>2</v>
      </c>
      <c r="F3" s="4"/>
      <c r="G3" s="4"/>
      <c r="H3" s="4"/>
      <c r="I3" s="4"/>
    </row>
    <row r="5" spans="1:9" ht="12.75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4" ht="12.75">
      <c r="A6" s="7"/>
      <c r="B6" s="7"/>
      <c r="C6" s="7"/>
      <c r="D6" s="7"/>
    </row>
    <row r="7" spans="1:9" ht="13.5" customHeight="1">
      <c r="A7" s="8" t="s">
        <v>4</v>
      </c>
      <c r="B7" s="8"/>
      <c r="C7" s="8"/>
      <c r="D7" s="8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</row>
    <row r="8" spans="1:9" ht="12.75">
      <c r="A8" s="8" t="s">
        <v>11</v>
      </c>
      <c r="B8" s="8" t="s">
        <v>12</v>
      </c>
      <c r="C8" s="8" t="s">
        <v>13</v>
      </c>
      <c r="D8" s="8"/>
      <c r="E8" s="9"/>
      <c r="F8" s="9"/>
      <c r="G8" s="9"/>
      <c r="H8" s="9" t="s">
        <v>14</v>
      </c>
      <c r="I8" s="9" t="s">
        <v>15</v>
      </c>
    </row>
    <row r="9" spans="1:9" ht="12.75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</row>
    <row r="10" spans="1:9" ht="12.75">
      <c r="A10" s="12" t="s">
        <v>16</v>
      </c>
      <c r="B10" s="13" t="s">
        <v>17</v>
      </c>
      <c r="C10" s="13"/>
      <c r="D10" s="13"/>
      <c r="E10" s="14">
        <v>338436</v>
      </c>
      <c r="F10" s="14">
        <v>0</v>
      </c>
      <c r="G10" s="14">
        <v>338436</v>
      </c>
      <c r="H10" s="14">
        <f>SUM(H11)</f>
        <v>193224</v>
      </c>
      <c r="I10" s="14">
        <f>SUM(I11)</f>
        <v>145212</v>
      </c>
    </row>
    <row r="11" spans="1:9" ht="12.75" customHeight="1">
      <c r="A11" s="15"/>
      <c r="B11" s="16" t="s">
        <v>18</v>
      </c>
      <c r="C11" s="17" t="s">
        <v>19</v>
      </c>
      <c r="D11" s="17"/>
      <c r="E11" s="18">
        <v>338436</v>
      </c>
      <c r="F11" s="18">
        <v>0</v>
      </c>
      <c r="G11" s="18">
        <v>338436</v>
      </c>
      <c r="H11" s="18">
        <f>SUM(H12:H13)</f>
        <v>193224</v>
      </c>
      <c r="I11" s="18">
        <f>SUM(I12:I13)</f>
        <v>145212</v>
      </c>
    </row>
    <row r="12" spans="1:9" ht="12.75">
      <c r="A12" s="15"/>
      <c r="B12" s="16"/>
      <c r="C12" s="9">
        <v>2707</v>
      </c>
      <c r="D12" s="19" t="s">
        <v>20</v>
      </c>
      <c r="E12" s="20">
        <v>193224</v>
      </c>
      <c r="F12" s="20"/>
      <c r="G12" s="20">
        <v>193224</v>
      </c>
      <c r="H12" s="20">
        <f>G12</f>
        <v>193224</v>
      </c>
      <c r="I12" s="20"/>
    </row>
    <row r="13" spans="1:9" ht="12.75">
      <c r="A13" s="15"/>
      <c r="B13" s="16"/>
      <c r="C13" s="8">
        <v>6297</v>
      </c>
      <c r="D13" s="21" t="s">
        <v>20</v>
      </c>
      <c r="E13" s="20">
        <v>145212</v>
      </c>
      <c r="F13" s="20"/>
      <c r="G13" s="20">
        <v>145212</v>
      </c>
      <c r="H13" s="20"/>
      <c r="I13" s="20">
        <f>G13</f>
        <v>145212</v>
      </c>
    </row>
    <row r="14" spans="1:10" ht="12.75">
      <c r="A14" s="12" t="s">
        <v>21</v>
      </c>
      <c r="B14" s="22" t="s">
        <v>22</v>
      </c>
      <c r="C14" s="22"/>
      <c r="D14" s="22"/>
      <c r="E14" s="14">
        <v>1800</v>
      </c>
      <c r="F14" s="14">
        <v>0</v>
      </c>
      <c r="G14" s="14">
        <v>1800</v>
      </c>
      <c r="H14" s="14">
        <f>SUM(H15)</f>
        <v>1800</v>
      </c>
      <c r="I14" s="14">
        <f>SUM(I15)</f>
        <v>0</v>
      </c>
      <c r="J14" s="23"/>
    </row>
    <row r="15" spans="1:9" ht="12.75">
      <c r="A15" s="24"/>
      <c r="B15" s="25" t="s">
        <v>23</v>
      </c>
      <c r="C15" s="26" t="s">
        <v>24</v>
      </c>
      <c r="D15" s="26"/>
      <c r="E15" s="27">
        <v>1800</v>
      </c>
      <c r="F15" s="27">
        <v>0</v>
      </c>
      <c r="G15" s="27">
        <v>1800</v>
      </c>
      <c r="H15" s="27">
        <f>SUM(H16)</f>
        <v>1800</v>
      </c>
      <c r="I15" s="27">
        <f>SUM(I16)</f>
        <v>0</v>
      </c>
    </row>
    <row r="16" spans="1:9" ht="12.75">
      <c r="A16" s="28"/>
      <c r="B16" s="29"/>
      <c r="C16" s="30" t="s">
        <v>25</v>
      </c>
      <c r="D16" s="31" t="s">
        <v>26</v>
      </c>
      <c r="E16" s="32">
        <v>1800</v>
      </c>
      <c r="F16" s="32"/>
      <c r="G16" s="20">
        <v>1800</v>
      </c>
      <c r="H16" s="33">
        <f>G16</f>
        <v>1800</v>
      </c>
      <c r="I16" s="33"/>
    </row>
    <row r="17" spans="1:9" ht="12.75">
      <c r="A17" s="34">
        <v>600</v>
      </c>
      <c r="B17" s="35" t="s">
        <v>27</v>
      </c>
      <c r="C17" s="35"/>
      <c r="D17" s="35"/>
      <c r="E17" s="14">
        <v>57046.54</v>
      </c>
      <c r="F17" s="14">
        <v>0</v>
      </c>
      <c r="G17" s="14">
        <v>57046.54</v>
      </c>
      <c r="H17" s="14">
        <f>SUM(H18)</f>
        <v>0</v>
      </c>
      <c r="I17" s="14">
        <f>SUM(I18)</f>
        <v>57046.54</v>
      </c>
    </row>
    <row r="18" spans="1:9" ht="12.75">
      <c r="A18" s="36"/>
      <c r="B18" s="37" t="s">
        <v>28</v>
      </c>
      <c r="C18" s="38" t="s">
        <v>29</v>
      </c>
      <c r="D18" s="38"/>
      <c r="E18" s="27">
        <v>57046.54</v>
      </c>
      <c r="F18" s="27">
        <v>0</v>
      </c>
      <c r="G18" s="27">
        <v>57046.54</v>
      </c>
      <c r="H18" s="27">
        <f>SUM(H19)</f>
        <v>0</v>
      </c>
      <c r="I18" s="27">
        <f>SUM(I19)</f>
        <v>57046.54</v>
      </c>
    </row>
    <row r="19" spans="1:9" ht="12.75">
      <c r="A19" s="36"/>
      <c r="B19" s="37"/>
      <c r="C19" s="39">
        <v>6630</v>
      </c>
      <c r="D19" s="40" t="s">
        <v>30</v>
      </c>
      <c r="E19" s="41">
        <v>57046.54</v>
      </c>
      <c r="F19" s="32"/>
      <c r="G19" s="20">
        <v>57046.54</v>
      </c>
      <c r="H19" s="33"/>
      <c r="I19" s="33">
        <f>G19</f>
        <v>57046.54</v>
      </c>
    </row>
    <row r="20" spans="1:9" ht="12.75">
      <c r="A20" s="12" t="s">
        <v>31</v>
      </c>
      <c r="B20" s="22" t="s">
        <v>32</v>
      </c>
      <c r="C20" s="22"/>
      <c r="D20" s="22"/>
      <c r="E20" s="14">
        <v>334000</v>
      </c>
      <c r="F20" s="14">
        <v>0</v>
      </c>
      <c r="G20" s="14">
        <v>334000</v>
      </c>
      <c r="H20" s="42">
        <f>SUM(H21)</f>
        <v>34000</v>
      </c>
      <c r="I20" s="42">
        <f>SUM(I21)</f>
        <v>300000</v>
      </c>
    </row>
    <row r="21" spans="1:9" ht="13.5" customHeight="1">
      <c r="A21" s="43"/>
      <c r="B21" s="25" t="s">
        <v>33</v>
      </c>
      <c r="C21" s="44" t="s">
        <v>34</v>
      </c>
      <c r="D21" s="44"/>
      <c r="E21" s="27">
        <v>334000</v>
      </c>
      <c r="F21" s="27">
        <v>0</v>
      </c>
      <c r="G21" s="27">
        <v>334000</v>
      </c>
      <c r="H21" s="27">
        <f>SUM(H22:H24)</f>
        <v>34000</v>
      </c>
      <c r="I21" s="27">
        <f>SUM(I22:I24)</f>
        <v>300000</v>
      </c>
    </row>
    <row r="22" spans="1:9" ht="12.75">
      <c r="A22" s="43"/>
      <c r="B22" s="45"/>
      <c r="C22" s="30" t="s">
        <v>35</v>
      </c>
      <c r="D22" s="31" t="s">
        <v>36</v>
      </c>
      <c r="E22" s="32">
        <v>12000</v>
      </c>
      <c r="F22" s="32"/>
      <c r="G22" s="20">
        <v>12000</v>
      </c>
      <c r="H22" s="33">
        <f>G22</f>
        <v>12000</v>
      </c>
      <c r="I22" s="33"/>
    </row>
    <row r="23" spans="1:9" ht="12.75">
      <c r="A23" s="46"/>
      <c r="B23" s="47"/>
      <c r="C23" s="30" t="s">
        <v>25</v>
      </c>
      <c r="D23" s="48" t="s">
        <v>37</v>
      </c>
      <c r="E23" s="32">
        <v>22000</v>
      </c>
      <c r="F23" s="32"/>
      <c r="G23" s="20">
        <v>22000</v>
      </c>
      <c r="H23" s="33">
        <f>G23</f>
        <v>22000</v>
      </c>
      <c r="I23" s="33"/>
    </row>
    <row r="24" spans="1:9" ht="12.75">
      <c r="A24" s="46"/>
      <c r="B24" s="47"/>
      <c r="C24" s="30" t="s">
        <v>38</v>
      </c>
      <c r="D24" s="48" t="s">
        <v>39</v>
      </c>
      <c r="E24" s="32">
        <v>300000</v>
      </c>
      <c r="F24" s="32"/>
      <c r="G24" s="20">
        <v>300000</v>
      </c>
      <c r="H24" s="33"/>
      <c r="I24" s="33">
        <f>G24</f>
        <v>300000</v>
      </c>
    </row>
    <row r="25" spans="1:9" ht="12.75">
      <c r="A25" s="12" t="s">
        <v>40</v>
      </c>
      <c r="B25" s="22" t="s">
        <v>41</v>
      </c>
      <c r="C25" s="22"/>
      <c r="D25" s="22"/>
      <c r="E25" s="14">
        <v>20606</v>
      </c>
      <c r="F25" s="14">
        <v>9232</v>
      </c>
      <c r="G25" s="14">
        <v>29838</v>
      </c>
      <c r="H25" s="14">
        <f>SUM(H26,H28)</f>
        <v>29838</v>
      </c>
      <c r="I25" s="14">
        <f>SUM(I26,I28)</f>
        <v>0</v>
      </c>
    </row>
    <row r="26" spans="1:9" ht="12.75">
      <c r="A26" s="49"/>
      <c r="B26" s="25" t="s">
        <v>42</v>
      </c>
      <c r="C26" s="26" t="s">
        <v>43</v>
      </c>
      <c r="D26" s="26"/>
      <c r="E26" s="27">
        <v>20606</v>
      </c>
      <c r="F26" s="27">
        <v>0</v>
      </c>
      <c r="G26" s="27">
        <v>20606</v>
      </c>
      <c r="H26" s="50">
        <f>SUM(H27:H27)</f>
        <v>20606</v>
      </c>
      <c r="I26" s="50">
        <f>SUM(I27:I27)</f>
        <v>0</v>
      </c>
    </row>
    <row r="27" spans="1:9" ht="12.75">
      <c r="A27" s="51"/>
      <c r="B27" s="47"/>
      <c r="C27" s="30" t="s">
        <v>44</v>
      </c>
      <c r="D27" s="31" t="s">
        <v>45</v>
      </c>
      <c r="E27" s="32">
        <v>20606</v>
      </c>
      <c r="F27" s="32"/>
      <c r="G27" s="20">
        <v>20606</v>
      </c>
      <c r="H27" s="33">
        <f>G27</f>
        <v>20606</v>
      </c>
      <c r="I27" s="33"/>
    </row>
    <row r="28" spans="1:9" ht="12.75">
      <c r="A28" s="51"/>
      <c r="B28" s="25" t="s">
        <v>46</v>
      </c>
      <c r="C28" s="26" t="s">
        <v>47</v>
      </c>
      <c r="D28" s="26"/>
      <c r="E28" s="27">
        <v>0</v>
      </c>
      <c r="F28" s="27">
        <v>9232</v>
      </c>
      <c r="G28" s="27">
        <v>9232</v>
      </c>
      <c r="H28" s="50">
        <f>SUM(H29:H29)</f>
        <v>9232</v>
      </c>
      <c r="I28" s="50">
        <f>SUM(I29:I29)</f>
        <v>0</v>
      </c>
    </row>
    <row r="29" spans="1:9" ht="12.75">
      <c r="A29" s="51"/>
      <c r="B29" s="47"/>
      <c r="C29" s="30" t="s">
        <v>44</v>
      </c>
      <c r="D29" s="31" t="s">
        <v>45</v>
      </c>
      <c r="E29" s="32"/>
      <c r="F29" s="32">
        <v>9232</v>
      </c>
      <c r="G29" s="32">
        <v>9232</v>
      </c>
      <c r="H29" s="33">
        <f>G29</f>
        <v>9232</v>
      </c>
      <c r="I29" s="33"/>
    </row>
    <row r="30" spans="1:9" ht="29.25" customHeight="1">
      <c r="A30" s="12" t="s">
        <v>48</v>
      </c>
      <c r="B30" s="52" t="s">
        <v>49</v>
      </c>
      <c r="C30" s="52"/>
      <c r="D30" s="52"/>
      <c r="E30" s="14">
        <v>800</v>
      </c>
      <c r="F30" s="14">
        <v>0</v>
      </c>
      <c r="G30" s="14">
        <v>800</v>
      </c>
      <c r="H30" s="14">
        <f>SUM(H31)</f>
        <v>800</v>
      </c>
      <c r="I30" s="14">
        <f>SUM(I31)</f>
        <v>0</v>
      </c>
    </row>
    <row r="31" spans="1:9" ht="15" customHeight="1">
      <c r="A31" s="15"/>
      <c r="B31" s="25" t="s">
        <v>50</v>
      </c>
      <c r="C31" s="44" t="s">
        <v>51</v>
      </c>
      <c r="D31" s="44"/>
      <c r="E31" s="27">
        <v>800</v>
      </c>
      <c r="F31" s="27">
        <v>0</v>
      </c>
      <c r="G31" s="27">
        <v>800</v>
      </c>
      <c r="H31" s="27">
        <f>SUM(H32)</f>
        <v>800</v>
      </c>
      <c r="I31" s="27">
        <f>SUM(I32)</f>
        <v>0</v>
      </c>
    </row>
    <row r="32" spans="1:9" ht="12.75">
      <c r="A32" s="53"/>
      <c r="B32" s="29"/>
      <c r="C32" s="30" t="s">
        <v>44</v>
      </c>
      <c r="D32" s="31" t="s">
        <v>45</v>
      </c>
      <c r="E32" s="32">
        <v>800</v>
      </c>
      <c r="F32" s="32"/>
      <c r="G32" s="20">
        <v>800</v>
      </c>
      <c r="H32" s="33">
        <f>G32</f>
        <v>800</v>
      </c>
      <c r="I32" s="33"/>
    </row>
    <row r="33" spans="1:9" ht="43.5" customHeight="1">
      <c r="A33" s="12" t="s">
        <v>52</v>
      </c>
      <c r="B33" s="54" t="s">
        <v>53</v>
      </c>
      <c r="C33" s="54"/>
      <c r="D33" s="54"/>
      <c r="E33" s="14">
        <v>2659500</v>
      </c>
      <c r="F33" s="14">
        <v>0</v>
      </c>
      <c r="G33" s="14">
        <v>2659500</v>
      </c>
      <c r="H33" s="42">
        <f>SUM(H34,H36,H52,H55,H42)</f>
        <v>2659500</v>
      </c>
      <c r="I33" s="42">
        <f>SUM(I34,I36,I52,I55,I42)</f>
        <v>0</v>
      </c>
    </row>
    <row r="34" spans="1:9" ht="15" customHeight="1">
      <c r="A34" s="15"/>
      <c r="B34" s="55">
        <v>75601</v>
      </c>
      <c r="C34" s="44" t="s">
        <v>54</v>
      </c>
      <c r="D34" s="44"/>
      <c r="E34" s="27">
        <v>3000</v>
      </c>
      <c r="F34" s="27">
        <v>0</v>
      </c>
      <c r="G34" s="27">
        <v>3000</v>
      </c>
      <c r="H34" s="27">
        <f>SUM(H35:H35)</f>
        <v>3000</v>
      </c>
      <c r="I34" s="27">
        <f>SUM(I35:I35)</f>
        <v>0</v>
      </c>
    </row>
    <row r="35" spans="1:9" ht="12.75">
      <c r="A35" s="15"/>
      <c r="B35" s="56"/>
      <c r="C35" s="57" t="s">
        <v>55</v>
      </c>
      <c r="D35" s="31" t="s">
        <v>56</v>
      </c>
      <c r="E35" s="32">
        <v>3000</v>
      </c>
      <c r="F35" s="32"/>
      <c r="G35" s="20">
        <v>3000</v>
      </c>
      <c r="H35" s="33">
        <f>G35</f>
        <v>3000</v>
      </c>
      <c r="I35" s="33"/>
    </row>
    <row r="36" spans="1:9" ht="36.75" customHeight="1">
      <c r="A36" s="51"/>
      <c r="B36" s="58" t="s">
        <v>57</v>
      </c>
      <c r="C36" s="44" t="s">
        <v>58</v>
      </c>
      <c r="D36" s="44"/>
      <c r="E36" s="27">
        <v>658000</v>
      </c>
      <c r="F36" s="27">
        <v>0</v>
      </c>
      <c r="G36" s="27">
        <v>658000</v>
      </c>
      <c r="H36" s="50">
        <f>SUM(H37:H41)</f>
        <v>658000</v>
      </c>
      <c r="I36" s="50">
        <f>SUM(I37:I41)</f>
        <v>0</v>
      </c>
    </row>
    <row r="37" spans="1:9" ht="12.75">
      <c r="A37" s="51"/>
      <c r="B37" s="59"/>
      <c r="C37" s="30" t="s">
        <v>59</v>
      </c>
      <c r="D37" s="60" t="s">
        <v>60</v>
      </c>
      <c r="E37" s="32">
        <v>500000</v>
      </c>
      <c r="F37" s="32"/>
      <c r="G37" s="20">
        <v>500000</v>
      </c>
      <c r="H37" s="33">
        <f>G37</f>
        <v>500000</v>
      </c>
      <c r="I37" s="33"/>
    </row>
    <row r="38" spans="1:9" ht="12.75">
      <c r="A38" s="51"/>
      <c r="B38" s="59"/>
      <c r="C38" s="30" t="s">
        <v>61</v>
      </c>
      <c r="D38" s="60" t="s">
        <v>62</v>
      </c>
      <c r="E38" s="32">
        <v>12000</v>
      </c>
      <c r="F38" s="32"/>
      <c r="G38" s="20">
        <v>12000</v>
      </c>
      <c r="H38" s="33">
        <f>G38</f>
        <v>12000</v>
      </c>
      <c r="I38" s="33"/>
    </row>
    <row r="39" spans="1:9" ht="12.75">
      <c r="A39" s="51"/>
      <c r="B39" s="59"/>
      <c r="C39" s="30" t="s">
        <v>63</v>
      </c>
      <c r="D39" s="60" t="s">
        <v>64</v>
      </c>
      <c r="E39" s="32">
        <v>135000</v>
      </c>
      <c r="F39" s="32"/>
      <c r="G39" s="20">
        <v>135000</v>
      </c>
      <c r="H39" s="33">
        <f>G39</f>
        <v>135000</v>
      </c>
      <c r="I39" s="33"/>
    </row>
    <row r="40" spans="1:9" ht="12.75">
      <c r="A40" s="51"/>
      <c r="B40" s="59"/>
      <c r="C40" s="30" t="s">
        <v>65</v>
      </c>
      <c r="D40" s="60" t="s">
        <v>66</v>
      </c>
      <c r="E40" s="32">
        <v>5000</v>
      </c>
      <c r="F40" s="32"/>
      <c r="G40" s="20">
        <v>5000</v>
      </c>
      <c r="H40" s="33">
        <f>G40</f>
        <v>5000</v>
      </c>
      <c r="I40" s="33"/>
    </row>
    <row r="41" spans="1:9" ht="12.75">
      <c r="A41" s="51"/>
      <c r="B41" s="61"/>
      <c r="C41" s="30" t="s">
        <v>67</v>
      </c>
      <c r="D41" s="48" t="s">
        <v>68</v>
      </c>
      <c r="E41" s="32">
        <v>6000</v>
      </c>
      <c r="F41" s="32"/>
      <c r="G41" s="20">
        <v>6000</v>
      </c>
      <c r="H41" s="33">
        <f>G41</f>
        <v>6000</v>
      </c>
      <c r="I41" s="33"/>
    </row>
    <row r="42" spans="1:9" ht="24.75" customHeight="1">
      <c r="A42" s="51"/>
      <c r="B42" s="58" t="s">
        <v>69</v>
      </c>
      <c r="C42" s="44" t="s">
        <v>70</v>
      </c>
      <c r="D42" s="44"/>
      <c r="E42" s="27">
        <v>1024500</v>
      </c>
      <c r="F42" s="27">
        <v>0</v>
      </c>
      <c r="G42" s="27">
        <v>1024500</v>
      </c>
      <c r="H42" s="50">
        <f>SUM(H43:H51)</f>
        <v>1024500</v>
      </c>
      <c r="I42" s="50">
        <f>SUM(I43:I51)</f>
        <v>0</v>
      </c>
    </row>
    <row r="43" spans="1:9" ht="12.75">
      <c r="A43" s="51"/>
      <c r="B43" s="59"/>
      <c r="C43" s="30" t="s">
        <v>59</v>
      </c>
      <c r="D43" s="60" t="s">
        <v>60</v>
      </c>
      <c r="E43" s="32">
        <v>570000</v>
      </c>
      <c r="F43" s="32"/>
      <c r="G43" s="20">
        <v>570000</v>
      </c>
      <c r="H43" s="33">
        <f>G43</f>
        <v>570000</v>
      </c>
      <c r="I43" s="33"/>
    </row>
    <row r="44" spans="1:9" ht="12.75">
      <c r="A44" s="51"/>
      <c r="B44" s="59"/>
      <c r="C44" s="30" t="s">
        <v>61</v>
      </c>
      <c r="D44" s="60" t="s">
        <v>62</v>
      </c>
      <c r="E44" s="32">
        <v>360000</v>
      </c>
      <c r="F44" s="32"/>
      <c r="G44" s="20">
        <v>360000</v>
      </c>
      <c r="H44" s="33">
        <f>G44</f>
        <v>360000</v>
      </c>
      <c r="I44" s="33"/>
    </row>
    <row r="45" spans="1:9" ht="12.75">
      <c r="A45" s="51"/>
      <c r="B45" s="59"/>
      <c r="C45" s="30" t="s">
        <v>63</v>
      </c>
      <c r="D45" s="60" t="s">
        <v>64</v>
      </c>
      <c r="E45" s="32">
        <v>3000</v>
      </c>
      <c r="F45" s="32"/>
      <c r="G45" s="20">
        <v>3000</v>
      </c>
      <c r="H45" s="33">
        <f>G45</f>
        <v>3000</v>
      </c>
      <c r="I45" s="33"/>
    </row>
    <row r="46" spans="1:9" ht="12.75">
      <c r="A46" s="51"/>
      <c r="B46" s="59"/>
      <c r="C46" s="30" t="s">
        <v>65</v>
      </c>
      <c r="D46" s="60" t="s">
        <v>66</v>
      </c>
      <c r="E46" s="32">
        <v>16000</v>
      </c>
      <c r="F46" s="32"/>
      <c r="G46" s="20">
        <v>16000</v>
      </c>
      <c r="H46" s="33">
        <f>G46</f>
        <v>16000</v>
      </c>
      <c r="I46" s="33"/>
    </row>
    <row r="47" spans="1:9" ht="12.75">
      <c r="A47" s="51"/>
      <c r="B47" s="59"/>
      <c r="C47" s="30" t="s">
        <v>71</v>
      </c>
      <c r="D47" s="48" t="s">
        <v>72</v>
      </c>
      <c r="E47" s="32">
        <v>5000</v>
      </c>
      <c r="F47" s="32"/>
      <c r="G47" s="20">
        <v>5000</v>
      </c>
      <c r="H47" s="33">
        <f>G47</f>
        <v>5000</v>
      </c>
      <c r="I47" s="33"/>
    </row>
    <row r="48" spans="1:9" ht="12.75">
      <c r="A48" s="51"/>
      <c r="B48" s="59"/>
      <c r="C48" s="30" t="s">
        <v>73</v>
      </c>
      <c r="D48" s="48" t="s">
        <v>74</v>
      </c>
      <c r="E48" s="32">
        <v>500</v>
      </c>
      <c r="F48" s="32"/>
      <c r="G48" s="20">
        <v>500</v>
      </c>
      <c r="H48" s="33">
        <f>G48</f>
        <v>500</v>
      </c>
      <c r="I48" s="33"/>
    </row>
    <row r="49" spans="1:9" ht="12.75">
      <c r="A49" s="51"/>
      <c r="B49" s="59"/>
      <c r="C49" s="30" t="s">
        <v>75</v>
      </c>
      <c r="D49" s="48" t="s">
        <v>76</v>
      </c>
      <c r="E49" s="32">
        <v>10000</v>
      </c>
      <c r="F49" s="32"/>
      <c r="G49" s="20">
        <v>10000</v>
      </c>
      <c r="H49" s="33">
        <f>G49</f>
        <v>10000</v>
      </c>
      <c r="I49" s="33"/>
    </row>
    <row r="50" spans="1:9" ht="12.75">
      <c r="A50" s="51"/>
      <c r="B50" s="59"/>
      <c r="C50" s="30" t="s">
        <v>77</v>
      </c>
      <c r="D50" s="62" t="s">
        <v>78</v>
      </c>
      <c r="E50" s="32">
        <v>50000</v>
      </c>
      <c r="F50" s="32"/>
      <c r="G50" s="20">
        <v>50000</v>
      </c>
      <c r="H50" s="33">
        <f>G50</f>
        <v>50000</v>
      </c>
      <c r="I50" s="33"/>
    </row>
    <row r="51" spans="1:9" ht="12.75">
      <c r="A51" s="51"/>
      <c r="B51" s="61"/>
      <c r="C51" s="30" t="s">
        <v>67</v>
      </c>
      <c r="D51" s="48" t="s">
        <v>68</v>
      </c>
      <c r="E51" s="32">
        <v>10000</v>
      </c>
      <c r="F51" s="32"/>
      <c r="G51" s="20">
        <v>10000</v>
      </c>
      <c r="H51" s="33">
        <f>G51</f>
        <v>10000</v>
      </c>
      <c r="I51" s="33"/>
    </row>
    <row r="52" spans="1:9" ht="12.75">
      <c r="A52" s="49"/>
      <c r="B52" s="63" t="s">
        <v>79</v>
      </c>
      <c r="C52" s="64" t="s">
        <v>80</v>
      </c>
      <c r="D52" s="64"/>
      <c r="E52" s="27">
        <v>60000</v>
      </c>
      <c r="F52" s="27">
        <v>0</v>
      </c>
      <c r="G52" s="27">
        <v>60000</v>
      </c>
      <c r="H52" s="27">
        <f>SUM(H53:H54)</f>
        <v>60000</v>
      </c>
      <c r="I52" s="27">
        <f>SUM(I53:I54)</f>
        <v>0</v>
      </c>
    </row>
    <row r="53" spans="1:9" ht="12.75">
      <c r="A53" s="51"/>
      <c r="B53" s="59"/>
      <c r="C53" s="30" t="s">
        <v>81</v>
      </c>
      <c r="D53" s="65" t="s">
        <v>82</v>
      </c>
      <c r="E53" s="32">
        <v>15000</v>
      </c>
      <c r="F53" s="32"/>
      <c r="G53" s="20">
        <v>15000</v>
      </c>
      <c r="H53" s="33">
        <f>G53</f>
        <v>15000</v>
      </c>
      <c r="I53" s="33"/>
    </row>
    <row r="54" spans="1:9" ht="12.75">
      <c r="A54" s="51"/>
      <c r="B54" s="59"/>
      <c r="C54" s="30" t="s">
        <v>83</v>
      </c>
      <c r="D54" s="65" t="s">
        <v>84</v>
      </c>
      <c r="E54" s="32">
        <v>45000</v>
      </c>
      <c r="F54" s="32"/>
      <c r="G54" s="20">
        <v>45000</v>
      </c>
      <c r="H54" s="33">
        <f>G54</f>
        <v>45000</v>
      </c>
      <c r="I54" s="33"/>
    </row>
    <row r="55" spans="1:9" ht="13.5" customHeight="1">
      <c r="A55" s="49"/>
      <c r="B55" s="58" t="s">
        <v>85</v>
      </c>
      <c r="C55" s="66" t="s">
        <v>86</v>
      </c>
      <c r="D55" s="66"/>
      <c r="E55" s="27">
        <v>914000</v>
      </c>
      <c r="F55" s="27">
        <v>0</v>
      </c>
      <c r="G55" s="27">
        <v>914000</v>
      </c>
      <c r="H55" s="50">
        <f>SUM(H56:H57)</f>
        <v>914000</v>
      </c>
      <c r="I55" s="50">
        <f>SUM(I56:I57)</f>
        <v>0</v>
      </c>
    </row>
    <row r="56" spans="1:10" ht="12.75">
      <c r="A56" s="51"/>
      <c r="B56" s="59"/>
      <c r="C56" s="30" t="s">
        <v>87</v>
      </c>
      <c r="D56" s="65" t="s">
        <v>88</v>
      </c>
      <c r="E56" s="32">
        <v>910000</v>
      </c>
      <c r="F56" s="32"/>
      <c r="G56" s="20">
        <v>910000</v>
      </c>
      <c r="H56" s="33">
        <f>G56</f>
        <v>910000</v>
      </c>
      <c r="I56" s="33"/>
      <c r="J56" s="23"/>
    </row>
    <row r="57" spans="1:10" ht="12.75">
      <c r="A57" s="67"/>
      <c r="B57" s="61"/>
      <c r="C57" s="30" t="s">
        <v>89</v>
      </c>
      <c r="D57" s="65" t="s">
        <v>90</v>
      </c>
      <c r="E57" s="32">
        <v>4000</v>
      </c>
      <c r="F57" s="32"/>
      <c r="G57" s="20">
        <v>4000</v>
      </c>
      <c r="H57" s="33">
        <f>G57</f>
        <v>4000</v>
      </c>
      <c r="I57" s="33"/>
      <c r="J57" s="23"/>
    </row>
    <row r="58" spans="1:10" ht="12.75">
      <c r="A58" s="12" t="s">
        <v>91</v>
      </c>
      <c r="B58" s="68" t="s">
        <v>92</v>
      </c>
      <c r="C58" s="68"/>
      <c r="D58" s="68"/>
      <c r="E58" s="14">
        <v>2986886</v>
      </c>
      <c r="F58" s="14">
        <v>142958</v>
      </c>
      <c r="G58" s="14">
        <v>3129844</v>
      </c>
      <c r="H58" s="42">
        <f>SUM(H59,H65,H61,H63)</f>
        <v>3129844</v>
      </c>
      <c r="I58" s="42">
        <f>SUM(I59,I65,I61,I63)</f>
        <v>0</v>
      </c>
      <c r="J58" s="23"/>
    </row>
    <row r="59" spans="1:10" ht="12.75">
      <c r="A59" s="69"/>
      <c r="B59" s="25" t="s">
        <v>93</v>
      </c>
      <c r="C59" s="26" t="s">
        <v>94</v>
      </c>
      <c r="D59" s="26"/>
      <c r="E59" s="27">
        <v>2096464</v>
      </c>
      <c r="F59" s="27">
        <v>142958</v>
      </c>
      <c r="G59" s="27">
        <v>2239422</v>
      </c>
      <c r="H59" s="50">
        <f>SUM(H60)</f>
        <v>2239422</v>
      </c>
      <c r="I59" s="50">
        <f>SUM(I60)</f>
        <v>0</v>
      </c>
      <c r="J59" s="23"/>
    </row>
    <row r="60" spans="1:10" ht="12.75">
      <c r="A60" s="70"/>
      <c r="B60" s="47"/>
      <c r="C60" s="30" t="s">
        <v>95</v>
      </c>
      <c r="D60" s="65" t="s">
        <v>96</v>
      </c>
      <c r="E60" s="41">
        <v>2096464</v>
      </c>
      <c r="F60" s="41">
        <v>142958</v>
      </c>
      <c r="G60" s="20">
        <v>2239422</v>
      </c>
      <c r="H60" s="33">
        <f>G60</f>
        <v>2239422</v>
      </c>
      <c r="I60" s="33"/>
      <c r="J60" s="23"/>
    </row>
    <row r="61" spans="1:10" ht="12.75">
      <c r="A61" s="70"/>
      <c r="B61" s="25" t="s">
        <v>97</v>
      </c>
      <c r="C61" s="26" t="s">
        <v>98</v>
      </c>
      <c r="D61" s="26"/>
      <c r="E61" s="27">
        <v>797657</v>
      </c>
      <c r="F61" s="27">
        <v>0</v>
      </c>
      <c r="G61" s="27">
        <v>797657</v>
      </c>
      <c r="H61" s="50">
        <f>SUM(H62)</f>
        <v>797657</v>
      </c>
      <c r="I61" s="50">
        <f>SUM(I62)</f>
        <v>0</v>
      </c>
      <c r="J61" s="23"/>
    </row>
    <row r="62" spans="1:10" ht="12.75">
      <c r="A62" s="70"/>
      <c r="B62" s="47"/>
      <c r="C62" s="30" t="s">
        <v>95</v>
      </c>
      <c r="D62" s="65" t="s">
        <v>96</v>
      </c>
      <c r="E62" s="41">
        <v>797657</v>
      </c>
      <c r="F62" s="41"/>
      <c r="G62" s="20">
        <v>797657</v>
      </c>
      <c r="H62" s="33">
        <f>G62</f>
        <v>797657</v>
      </c>
      <c r="I62" s="33"/>
      <c r="J62" s="23"/>
    </row>
    <row r="63" spans="1:10" ht="12.75">
      <c r="A63" s="70"/>
      <c r="B63" s="25" t="s">
        <v>99</v>
      </c>
      <c r="C63" s="26" t="s">
        <v>100</v>
      </c>
      <c r="D63" s="26"/>
      <c r="E63" s="27">
        <v>20000</v>
      </c>
      <c r="F63" s="27">
        <v>0</v>
      </c>
      <c r="G63" s="27">
        <v>20000</v>
      </c>
      <c r="H63" s="27">
        <f>SUM(H64:H64)</f>
        <v>20000</v>
      </c>
      <c r="I63" s="50">
        <f>SUM(I64:I64)</f>
        <v>0</v>
      </c>
      <c r="J63" s="23"/>
    </row>
    <row r="64" spans="1:10" ht="12.75">
      <c r="A64" s="70"/>
      <c r="B64" s="29"/>
      <c r="C64" s="30" t="s">
        <v>101</v>
      </c>
      <c r="D64" s="65" t="s">
        <v>102</v>
      </c>
      <c r="E64" s="41">
        <v>20000</v>
      </c>
      <c r="F64" s="41"/>
      <c r="G64" s="20">
        <v>20000</v>
      </c>
      <c r="H64" s="33">
        <f>G64</f>
        <v>20000</v>
      </c>
      <c r="I64" s="33"/>
      <c r="J64"/>
    </row>
    <row r="65" spans="1:10" ht="12.75">
      <c r="A65" s="69"/>
      <c r="B65" s="25" t="s">
        <v>103</v>
      </c>
      <c r="C65" s="26" t="s">
        <v>104</v>
      </c>
      <c r="D65" s="26"/>
      <c r="E65" s="27">
        <v>72765</v>
      </c>
      <c r="F65" s="27">
        <v>0</v>
      </c>
      <c r="G65" s="27">
        <v>72765</v>
      </c>
      <c r="H65" s="50">
        <f>SUM(H66)</f>
        <v>72765</v>
      </c>
      <c r="I65" s="50">
        <f>SUM(I66)</f>
        <v>0</v>
      </c>
      <c r="J65" s="23"/>
    </row>
    <row r="66" spans="1:10" ht="12.75">
      <c r="A66" s="71"/>
      <c r="B66" s="29"/>
      <c r="C66" s="72">
        <v>2920</v>
      </c>
      <c r="D66" s="65" t="s">
        <v>96</v>
      </c>
      <c r="E66" s="41">
        <v>72765</v>
      </c>
      <c r="F66" s="41"/>
      <c r="G66" s="20">
        <v>72765</v>
      </c>
      <c r="H66" s="33">
        <f>G66</f>
        <v>72765</v>
      </c>
      <c r="I66" s="33"/>
      <c r="J66" s="23"/>
    </row>
    <row r="67" spans="1:9" ht="12.75">
      <c r="A67" s="12" t="s">
        <v>105</v>
      </c>
      <c r="B67" s="68" t="s">
        <v>106</v>
      </c>
      <c r="C67" s="68"/>
      <c r="D67" s="68"/>
      <c r="E67" s="14">
        <v>1485156</v>
      </c>
      <c r="F67" s="14">
        <v>26199</v>
      </c>
      <c r="G67" s="14">
        <v>1511355</v>
      </c>
      <c r="H67" s="14">
        <f>SUM(H68,H70,H73,H77,H75,H79)</f>
        <v>1511355</v>
      </c>
      <c r="I67" s="14">
        <f>SUM(I68,I70,I73,I77,I75,I79)</f>
        <v>0</v>
      </c>
    </row>
    <row r="68" spans="1:9" ht="24.75" customHeight="1">
      <c r="A68" s="73"/>
      <c r="B68" s="25" t="s">
        <v>107</v>
      </c>
      <c r="C68" s="44" t="s">
        <v>108</v>
      </c>
      <c r="D68" s="44"/>
      <c r="E68" s="27">
        <v>1193670</v>
      </c>
      <c r="F68" s="27">
        <v>23518</v>
      </c>
      <c r="G68" s="27">
        <v>1217188</v>
      </c>
      <c r="H68" s="27">
        <f>SUM(H69:H69)</f>
        <v>1217188</v>
      </c>
      <c r="I68" s="27">
        <f>SUM(I69:I69)</f>
        <v>0</v>
      </c>
    </row>
    <row r="69" spans="1:9" ht="12.75">
      <c r="A69" s="73"/>
      <c r="B69" s="47"/>
      <c r="C69" s="72">
        <v>2010</v>
      </c>
      <c r="D69" s="31" t="s">
        <v>45</v>
      </c>
      <c r="E69" s="41">
        <v>1193670</v>
      </c>
      <c r="F69" s="41">
        <v>23518</v>
      </c>
      <c r="G69" s="20">
        <v>1217188</v>
      </c>
      <c r="H69" s="33">
        <f>G69</f>
        <v>1217188</v>
      </c>
      <c r="I69" s="33"/>
    </row>
    <row r="70" spans="1:9" ht="24.75" customHeight="1">
      <c r="A70" s="73"/>
      <c r="B70" s="25" t="s">
        <v>109</v>
      </c>
      <c r="C70" s="74" t="s">
        <v>110</v>
      </c>
      <c r="D70" s="74"/>
      <c r="E70" s="27">
        <v>10173</v>
      </c>
      <c r="F70" s="27">
        <v>63</v>
      </c>
      <c r="G70" s="27">
        <v>10236</v>
      </c>
      <c r="H70" s="27">
        <f>SUM(H71:H72)</f>
        <v>10236</v>
      </c>
      <c r="I70" s="27">
        <f>SUM(I71:I72)</f>
        <v>0</v>
      </c>
    </row>
    <row r="71" spans="1:9" ht="12.75">
      <c r="A71" s="73"/>
      <c r="B71" s="45"/>
      <c r="C71" s="30" t="s">
        <v>44</v>
      </c>
      <c r="D71" s="31" t="s">
        <v>45</v>
      </c>
      <c r="E71" s="41">
        <v>3790</v>
      </c>
      <c r="F71" s="41">
        <v>-94</v>
      </c>
      <c r="G71" s="20">
        <v>3696</v>
      </c>
      <c r="H71" s="33">
        <f>G71</f>
        <v>3696</v>
      </c>
      <c r="I71" s="33"/>
    </row>
    <row r="72" spans="1:9" ht="12.75">
      <c r="A72" s="73"/>
      <c r="B72" s="75"/>
      <c r="C72" s="76" t="s">
        <v>111</v>
      </c>
      <c r="D72" s="19" t="s">
        <v>112</v>
      </c>
      <c r="E72" s="41">
        <v>6383</v>
      </c>
      <c r="F72" s="41">
        <v>157</v>
      </c>
      <c r="G72" s="20">
        <v>6540</v>
      </c>
      <c r="H72" s="33">
        <f>G72</f>
        <v>6540</v>
      </c>
      <c r="I72" s="33"/>
    </row>
    <row r="73" spans="1:9" ht="12.75" customHeight="1">
      <c r="A73" s="69"/>
      <c r="B73" s="25" t="s">
        <v>113</v>
      </c>
      <c r="C73" s="66" t="s">
        <v>114</v>
      </c>
      <c r="D73" s="66"/>
      <c r="E73" s="27">
        <v>94251</v>
      </c>
      <c r="F73" s="27">
        <v>-1259</v>
      </c>
      <c r="G73" s="27">
        <v>92992</v>
      </c>
      <c r="H73" s="27">
        <f>SUM(H74:H74)</f>
        <v>92992</v>
      </c>
      <c r="I73" s="27">
        <f>SUM(I74:I74)</f>
        <v>0</v>
      </c>
    </row>
    <row r="74" spans="1:9" ht="12.75">
      <c r="A74" s="70"/>
      <c r="B74" s="29"/>
      <c r="C74" s="76" t="s">
        <v>111</v>
      </c>
      <c r="D74" s="19" t="s">
        <v>112</v>
      </c>
      <c r="E74" s="41">
        <v>94251</v>
      </c>
      <c r="F74" s="41">
        <v>-1259</v>
      </c>
      <c r="G74" s="20">
        <v>92992</v>
      </c>
      <c r="H74" s="33">
        <f>G74</f>
        <v>92992</v>
      </c>
      <c r="I74" s="33"/>
    </row>
    <row r="75" spans="1:9" ht="12.75">
      <c r="A75" s="70"/>
      <c r="B75" s="25" t="s">
        <v>115</v>
      </c>
      <c r="C75" s="26" t="s">
        <v>116</v>
      </c>
      <c r="D75" s="26"/>
      <c r="E75" s="27">
        <v>29475</v>
      </c>
      <c r="F75" s="27">
        <v>186</v>
      </c>
      <c r="G75" s="27">
        <v>29661</v>
      </c>
      <c r="H75" s="27">
        <f>SUM(H76:H76)</f>
        <v>29661</v>
      </c>
      <c r="I75" s="27">
        <f>SUM(I76:I76)</f>
        <v>0</v>
      </c>
    </row>
    <row r="76" spans="1:9" ht="12.75">
      <c r="A76" s="70"/>
      <c r="B76" s="29"/>
      <c r="C76" s="76" t="s">
        <v>111</v>
      </c>
      <c r="D76" s="77" t="s">
        <v>112</v>
      </c>
      <c r="E76" s="41">
        <v>29475</v>
      </c>
      <c r="F76" s="41">
        <v>186</v>
      </c>
      <c r="G76" s="20">
        <v>29661</v>
      </c>
      <c r="H76" s="33">
        <f>G76</f>
        <v>29661</v>
      </c>
      <c r="I76" s="33"/>
    </row>
    <row r="77" spans="1:9" ht="12.75">
      <c r="A77" s="70"/>
      <c r="B77" s="25" t="s">
        <v>117</v>
      </c>
      <c r="C77" s="26" t="s">
        <v>118</v>
      </c>
      <c r="D77" s="26"/>
      <c r="E77" s="27">
        <v>62468</v>
      </c>
      <c r="F77" s="27">
        <v>3691</v>
      </c>
      <c r="G77" s="27">
        <v>66159</v>
      </c>
      <c r="H77" s="27">
        <f>SUM(H78:H78)</f>
        <v>66159</v>
      </c>
      <c r="I77" s="27">
        <f>SUM(I78:I78)</f>
        <v>0</v>
      </c>
    </row>
    <row r="78" spans="1:9" ht="12.75">
      <c r="A78" s="70"/>
      <c r="B78" s="29"/>
      <c r="C78" s="76" t="s">
        <v>111</v>
      </c>
      <c r="D78" s="77" t="s">
        <v>112</v>
      </c>
      <c r="E78" s="41">
        <v>62468</v>
      </c>
      <c r="F78" s="41">
        <v>3691</v>
      </c>
      <c r="G78" s="20">
        <v>66159</v>
      </c>
      <c r="H78" s="33">
        <f>G78</f>
        <v>66159</v>
      </c>
      <c r="I78" s="33"/>
    </row>
    <row r="79" spans="1:9" ht="12.75">
      <c r="A79" s="69"/>
      <c r="B79" s="78">
        <v>85295</v>
      </c>
      <c r="C79" s="26" t="s">
        <v>119</v>
      </c>
      <c r="D79" s="26"/>
      <c r="E79" s="27">
        <v>95119</v>
      </c>
      <c r="F79" s="27">
        <v>0</v>
      </c>
      <c r="G79" s="27">
        <v>95119</v>
      </c>
      <c r="H79" s="27">
        <f>SUM(H80:H80)</f>
        <v>95119</v>
      </c>
      <c r="I79" s="27">
        <f>SUM(I80:I80)</f>
        <v>0</v>
      </c>
    </row>
    <row r="80" spans="1:9" ht="12.75">
      <c r="A80" s="69"/>
      <c r="B80" s="79"/>
      <c r="C80" s="76" t="s">
        <v>111</v>
      </c>
      <c r="D80" s="77" t="s">
        <v>112</v>
      </c>
      <c r="E80" s="41">
        <v>95119</v>
      </c>
      <c r="F80" s="41"/>
      <c r="G80" s="20">
        <v>95119</v>
      </c>
      <c r="H80" s="33">
        <f>G80</f>
        <v>95119</v>
      </c>
      <c r="I80" s="33"/>
    </row>
    <row r="81" spans="1:9" ht="12.75">
      <c r="A81" s="12" t="s">
        <v>120</v>
      </c>
      <c r="B81" s="68" t="s">
        <v>121</v>
      </c>
      <c r="C81" s="68"/>
      <c r="D81" s="68"/>
      <c r="E81" s="14">
        <v>193000</v>
      </c>
      <c r="F81" s="14">
        <v>0</v>
      </c>
      <c r="G81" s="14">
        <v>193000</v>
      </c>
      <c r="H81" s="14">
        <f>SUM(H82,H84)</f>
        <v>193000</v>
      </c>
      <c r="I81" s="14">
        <f>SUM(I82,I84)</f>
        <v>0</v>
      </c>
    </row>
    <row r="82" spans="1:9" ht="12.75">
      <c r="A82" s="69"/>
      <c r="B82" s="25" t="s">
        <v>122</v>
      </c>
      <c r="C82" s="26" t="s">
        <v>123</v>
      </c>
      <c r="D82" s="26"/>
      <c r="E82" s="27">
        <v>190000</v>
      </c>
      <c r="F82" s="27">
        <v>0</v>
      </c>
      <c r="G82" s="27">
        <v>190000</v>
      </c>
      <c r="H82" s="27">
        <f>SUM(H83:H83)</f>
        <v>190000</v>
      </c>
      <c r="I82" s="27">
        <f>SUM(I83:I83)</f>
        <v>0</v>
      </c>
    </row>
    <row r="83" spans="1:9" ht="12.75">
      <c r="A83" s="69"/>
      <c r="B83" s="45"/>
      <c r="C83" s="30" t="s">
        <v>124</v>
      </c>
      <c r="D83" s="65" t="s">
        <v>125</v>
      </c>
      <c r="E83" s="41">
        <v>190000</v>
      </c>
      <c r="F83" s="41"/>
      <c r="G83" s="20">
        <v>190000</v>
      </c>
      <c r="H83" s="33">
        <f>G83</f>
        <v>190000</v>
      </c>
      <c r="I83" s="33"/>
    </row>
    <row r="84" spans="1:9" ht="24.75" customHeight="1">
      <c r="A84" s="69"/>
      <c r="B84" s="78">
        <v>90019</v>
      </c>
      <c r="C84" s="44" t="s">
        <v>126</v>
      </c>
      <c r="D84" s="44"/>
      <c r="E84" s="80">
        <v>3000</v>
      </c>
      <c r="F84" s="80">
        <v>0</v>
      </c>
      <c r="G84" s="81">
        <v>3000</v>
      </c>
      <c r="H84" s="81">
        <f>SUM(H85)</f>
        <v>3000</v>
      </c>
      <c r="I84" s="81">
        <f>SUM(I85)</f>
        <v>0</v>
      </c>
    </row>
    <row r="85" spans="1:9" ht="12.75">
      <c r="A85" s="69"/>
      <c r="B85" s="45"/>
      <c r="C85" s="30" t="s">
        <v>127</v>
      </c>
      <c r="D85" s="62" t="s">
        <v>128</v>
      </c>
      <c r="E85" s="41">
        <v>3000</v>
      </c>
      <c r="F85" s="41"/>
      <c r="G85" s="20">
        <v>3000</v>
      </c>
      <c r="H85" s="33">
        <f>G85</f>
        <v>3000</v>
      </c>
      <c r="I85" s="33"/>
    </row>
    <row r="86" spans="1:9" ht="12.75">
      <c r="A86" s="82">
        <v>926</v>
      </c>
      <c r="B86" s="83" t="s">
        <v>129</v>
      </c>
      <c r="C86" s="83"/>
      <c r="D86" s="83"/>
      <c r="E86" s="84">
        <v>833000</v>
      </c>
      <c r="F86" s="84">
        <v>0</v>
      </c>
      <c r="G86" s="84">
        <v>833000</v>
      </c>
      <c r="H86" s="84">
        <f>SUM(H87)</f>
        <v>0</v>
      </c>
      <c r="I86" s="84">
        <f>SUM(I87)</f>
        <v>833000</v>
      </c>
    </row>
    <row r="87" spans="1:9" ht="12.75">
      <c r="A87" s="36"/>
      <c r="B87" s="85">
        <v>92601</v>
      </c>
      <c r="C87" s="86" t="s">
        <v>130</v>
      </c>
      <c r="D87" s="86"/>
      <c r="E87" s="18">
        <v>833000</v>
      </c>
      <c r="F87" s="18">
        <v>0</v>
      </c>
      <c r="G87" s="18">
        <v>833000</v>
      </c>
      <c r="H87" s="18">
        <f>SUM(H88)</f>
        <v>0</v>
      </c>
      <c r="I87" s="18">
        <f>SUM(I88)</f>
        <v>833000</v>
      </c>
    </row>
    <row r="88" spans="1:9" ht="12.75">
      <c r="A88" s="87"/>
      <c r="B88" s="88"/>
      <c r="C88" s="8">
        <v>6290</v>
      </c>
      <c r="D88" s="21" t="s">
        <v>20</v>
      </c>
      <c r="E88" s="32">
        <v>833000</v>
      </c>
      <c r="F88" s="32"/>
      <c r="G88" s="20">
        <v>833000</v>
      </c>
      <c r="H88" s="32"/>
      <c r="I88" s="32">
        <f>G88</f>
        <v>833000</v>
      </c>
    </row>
    <row r="89" spans="1:9" ht="12.75">
      <c r="A89" s="89" t="s">
        <v>131</v>
      </c>
      <c r="B89" s="89"/>
      <c r="C89" s="89"/>
      <c r="D89" s="89"/>
      <c r="E89" s="90">
        <f>SUM(E81,E67,E58,E33,E30,E25,E20,E14,E10,E86,E17)</f>
        <v>8910230.54</v>
      </c>
      <c r="F89" s="90">
        <f>SUM(F81,F67,F58,F33,F30,F25,F20,F14,F10,F86,F17)</f>
        <v>178389</v>
      </c>
      <c r="G89" s="90">
        <f>SUM(G81,G67,G58,G33,G30,G25,G20,G14,G10,G86,G17)</f>
        <v>9088619.54</v>
      </c>
      <c r="H89" s="90">
        <f>SUM(H81,H67,H58,H33,H30,H25,H20,H14,H10,H86,H17)</f>
        <v>7753361</v>
      </c>
      <c r="I89" s="90">
        <f>SUM(I81,I67,I58,I33,I30,I25,I20,I14,I10,I86,I17)</f>
        <v>1335258.54</v>
      </c>
    </row>
    <row r="90" ht="12.75">
      <c r="I90" s="23"/>
    </row>
    <row r="91" spans="5:9" ht="12.75">
      <c r="E91" s="91"/>
      <c r="F91" s="91"/>
      <c r="G91" s="91"/>
      <c r="H91" s="91"/>
      <c r="I91" s="23"/>
    </row>
    <row r="92" spans="5:9" ht="12.75">
      <c r="E92" s="91"/>
      <c r="F92" s="91"/>
      <c r="G92" s="91"/>
      <c r="I92" s="23"/>
    </row>
    <row r="93" spans="5:9" ht="12.75">
      <c r="E93" s="91"/>
      <c r="F93" s="91"/>
      <c r="G93" s="91"/>
      <c r="I93" s="23"/>
    </row>
    <row r="94" spans="5:9" ht="12.75">
      <c r="E94" s="91"/>
      <c r="F94" s="91"/>
      <c r="G94" s="91"/>
      <c r="H94"/>
      <c r="I94" s="91"/>
    </row>
    <row r="95" spans="5:8" ht="12.75">
      <c r="E95" s="91"/>
      <c r="F95" s="91"/>
      <c r="G95" s="91"/>
      <c r="H95"/>
    </row>
    <row r="96" spans="5:7" ht="12.75">
      <c r="E96" s="91"/>
      <c r="F96" s="91"/>
      <c r="G96" s="91"/>
    </row>
    <row r="97" spans="5:7" ht="12.75">
      <c r="E97" s="91"/>
      <c r="F97" s="91"/>
      <c r="G97" s="91"/>
    </row>
    <row r="98" spans="5:7" ht="12.75">
      <c r="E98" s="91"/>
      <c r="F98" s="91"/>
      <c r="G98" s="91"/>
    </row>
    <row r="99" spans="5:7" ht="12.75">
      <c r="E99" s="91"/>
      <c r="F99" s="91"/>
      <c r="G99" s="91"/>
    </row>
    <row r="100" spans="5:7" ht="12.75">
      <c r="E100" s="91"/>
      <c r="F100" s="91"/>
      <c r="G100" s="91"/>
    </row>
    <row r="101" spans="5:7" ht="12.75">
      <c r="E101" s="91"/>
      <c r="F101" s="91"/>
      <c r="G101" s="91"/>
    </row>
  </sheetData>
  <sheetProtection selectLockedCells="1" selectUnlockedCells="1"/>
  <mergeCells count="43">
    <mergeCell ref="A7:C7"/>
    <mergeCell ref="D7:D8"/>
    <mergeCell ref="E7:E8"/>
    <mergeCell ref="F7:F8"/>
    <mergeCell ref="G7:G8"/>
    <mergeCell ref="H7:I7"/>
    <mergeCell ref="B10:D10"/>
    <mergeCell ref="C11:D11"/>
    <mergeCell ref="B14:D14"/>
    <mergeCell ref="C15:D15"/>
    <mergeCell ref="B17:D17"/>
    <mergeCell ref="C18:D18"/>
    <mergeCell ref="B20:D20"/>
    <mergeCell ref="C21:D21"/>
    <mergeCell ref="B25:D25"/>
    <mergeCell ref="C26:D26"/>
    <mergeCell ref="C28:D28"/>
    <mergeCell ref="B30:D30"/>
    <mergeCell ref="C31:D31"/>
    <mergeCell ref="B33:D33"/>
    <mergeCell ref="C34:D34"/>
    <mergeCell ref="C36:D36"/>
    <mergeCell ref="C42:D42"/>
    <mergeCell ref="C52:D52"/>
    <mergeCell ref="C55:D55"/>
    <mergeCell ref="B58:D58"/>
    <mergeCell ref="C59:D59"/>
    <mergeCell ref="C61:D61"/>
    <mergeCell ref="C63:D63"/>
    <mergeCell ref="C65:D65"/>
    <mergeCell ref="B67:D67"/>
    <mergeCell ref="C68:D68"/>
    <mergeCell ref="C70:D70"/>
    <mergeCell ref="C73:D73"/>
    <mergeCell ref="C75:D75"/>
    <mergeCell ref="C77:D77"/>
    <mergeCell ref="C79:D79"/>
    <mergeCell ref="B81:D81"/>
    <mergeCell ref="C82:D82"/>
    <mergeCell ref="C84:D84"/>
    <mergeCell ref="B86:D86"/>
    <mergeCell ref="C87:D87"/>
    <mergeCell ref="A89:D89"/>
  </mergeCells>
  <printOptions horizontalCentered="1"/>
  <pageMargins left="0.39375" right="0.39375" top="0.7875" bottom="0.2361111111111111" header="0.5118055555555555" footer="0.5118055555555555"/>
  <pageSetup horizontalDpi="300" verticalDpi="300" orientation="landscape" paperSize="9" scale="72"/>
  <rowBreaks count="2" manualBreakCount="2">
    <brk id="32" max="255" man="1"/>
    <brk id="6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I267"/>
  <sheetViews>
    <sheetView tabSelected="1" zoomScale="95" zoomScaleNormal="95" zoomScaleSheetLayoutView="55" workbookViewId="0" topLeftCell="F235">
      <selection activeCell="J168" sqref="J168"/>
    </sheetView>
  </sheetViews>
  <sheetFormatPr defaultColWidth="9.00390625" defaultRowHeight="12.75"/>
  <cols>
    <col min="1" max="1" width="6.00390625" style="92" customWidth="1"/>
    <col min="2" max="2" width="8.50390625" style="93" customWidth="1"/>
    <col min="3" max="3" width="6.125" style="93" customWidth="1"/>
    <col min="4" max="4" width="65.50390625" style="93" customWidth="1"/>
    <col min="5" max="5" width="19.50390625" style="93" customWidth="1"/>
    <col min="6" max="6" width="17.75390625" style="93" customWidth="1"/>
    <col min="7" max="7" width="18.75390625" style="93" customWidth="1"/>
    <col min="8" max="9" width="17.75390625" style="93" customWidth="1"/>
    <col min="10" max="10" width="18.125" style="93" customWidth="1"/>
    <col min="11" max="238" width="9.00390625" style="93" customWidth="1"/>
    <col min="239" max="240" width="9.00390625" style="2" customWidth="1"/>
  </cols>
  <sheetData>
    <row r="1" spans="5:9" ht="12.75">
      <c r="E1" s="3" t="s">
        <v>132</v>
      </c>
      <c r="F1" s="3"/>
      <c r="G1" s="3"/>
      <c r="H1" s="3"/>
      <c r="I1" s="3"/>
    </row>
    <row r="2" spans="5:9" ht="12.75">
      <c r="E2" s="3" t="s">
        <v>1</v>
      </c>
      <c r="F2" s="3"/>
      <c r="G2" s="3"/>
      <c r="H2" s="3"/>
      <c r="I2" s="3"/>
    </row>
    <row r="3" spans="5:9" ht="12.75">
      <c r="E3" s="4" t="s">
        <v>2</v>
      </c>
      <c r="F3" s="4"/>
      <c r="G3" s="4"/>
      <c r="H3" s="4"/>
      <c r="I3" s="4"/>
    </row>
    <row r="4" spans="5:9" ht="9" customHeight="1">
      <c r="E4" s="94"/>
      <c r="F4" s="94"/>
      <c r="G4" s="94"/>
      <c r="H4" s="94"/>
      <c r="I4" s="94"/>
    </row>
    <row r="5" spans="1:243" s="97" customFormat="1" ht="12.75">
      <c r="A5" s="95" t="s">
        <v>133</v>
      </c>
      <c r="B5" s="96"/>
      <c r="C5" s="96"/>
      <c r="D5" s="96"/>
      <c r="E5" s="96"/>
      <c r="F5" s="96"/>
      <c r="G5" s="96"/>
      <c r="H5" s="96"/>
      <c r="I5" s="96"/>
      <c r="IE5" s="2"/>
      <c r="IF5" s="2"/>
      <c r="IG5"/>
      <c r="IH5"/>
      <c r="II5"/>
    </row>
    <row r="6" spans="1:243" s="97" customFormat="1" ht="10.5" customHeight="1">
      <c r="A6" s="98"/>
      <c r="B6" s="98"/>
      <c r="C6" s="98"/>
      <c r="D6" s="98"/>
      <c r="E6"/>
      <c r="F6"/>
      <c r="G6"/>
      <c r="H6"/>
      <c r="I6"/>
      <c r="IE6" s="2"/>
      <c r="IF6" s="2"/>
      <c r="IG6"/>
      <c r="IH6"/>
      <c r="II6"/>
    </row>
    <row r="7" spans="1:243" s="102" customFormat="1" ht="15" customHeight="1">
      <c r="A7" s="8" t="s">
        <v>11</v>
      </c>
      <c r="B7" s="8" t="s">
        <v>12</v>
      </c>
      <c r="C7" s="8" t="s">
        <v>13</v>
      </c>
      <c r="D7" s="8" t="s">
        <v>134</v>
      </c>
      <c r="E7" s="9" t="s">
        <v>6</v>
      </c>
      <c r="F7" s="9" t="s">
        <v>7</v>
      </c>
      <c r="G7" s="9" t="s">
        <v>135</v>
      </c>
      <c r="H7" s="99" t="s">
        <v>136</v>
      </c>
      <c r="I7" s="100"/>
      <c r="J7" s="101"/>
      <c r="IE7" s="2"/>
      <c r="IF7" s="2"/>
      <c r="IG7"/>
      <c r="IH7"/>
      <c r="II7"/>
    </row>
    <row r="8" spans="1:243" s="102" customFormat="1" ht="15" customHeight="1">
      <c r="A8" s="8"/>
      <c r="B8" s="8"/>
      <c r="C8" s="8"/>
      <c r="D8" s="8"/>
      <c r="E8" s="9"/>
      <c r="F8" s="9"/>
      <c r="G8" s="9"/>
      <c r="H8" s="103" t="s">
        <v>137</v>
      </c>
      <c r="I8" s="99" t="s">
        <v>136</v>
      </c>
      <c r="J8" s="101" t="s">
        <v>138</v>
      </c>
      <c r="IE8" s="2"/>
      <c r="IF8" s="2"/>
      <c r="IG8"/>
      <c r="IH8"/>
      <c r="II8"/>
    </row>
    <row r="9" spans="1:243" s="102" customFormat="1" ht="12.75">
      <c r="A9" s="8"/>
      <c r="B9" s="8"/>
      <c r="C9" s="8"/>
      <c r="D9" s="8"/>
      <c r="E9" s="9"/>
      <c r="F9" s="9"/>
      <c r="G9" s="9"/>
      <c r="H9" s="103"/>
      <c r="I9" s="104" t="s">
        <v>139</v>
      </c>
      <c r="J9" s="101"/>
      <c r="IE9" s="2"/>
      <c r="IF9" s="2"/>
      <c r="IG9"/>
      <c r="IH9"/>
      <c r="II9"/>
    </row>
    <row r="10" spans="1:243" s="106" customFormat="1" ht="12.75">
      <c r="A10" s="11">
        <v>1</v>
      </c>
      <c r="B10" s="11">
        <v>2</v>
      </c>
      <c r="C10" s="105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16</v>
      </c>
      <c r="IE10" s="2"/>
      <c r="IF10" s="2"/>
      <c r="IG10"/>
      <c r="IH10"/>
      <c r="II10"/>
    </row>
    <row r="11" spans="1:243" s="107" customFormat="1" ht="12.75">
      <c r="A11" s="12" t="s">
        <v>16</v>
      </c>
      <c r="B11" s="83" t="s">
        <v>17</v>
      </c>
      <c r="C11" s="83"/>
      <c r="D11" s="83"/>
      <c r="E11" s="84">
        <v>560461.6900000001</v>
      </c>
      <c r="F11" s="84">
        <v>0</v>
      </c>
      <c r="G11" s="84">
        <v>560461.6900000001</v>
      </c>
      <c r="H11" s="84">
        <f>SUM(H16,H18,H12)</f>
        <v>322313.16000000003</v>
      </c>
      <c r="I11" s="84">
        <f>SUM(I16,I18,I12)</f>
        <v>0</v>
      </c>
      <c r="J11" s="84">
        <f>SUM(J16,J18,J12)</f>
        <v>238148.53</v>
      </c>
      <c r="IE11" s="2"/>
      <c r="IF11" s="2"/>
      <c r="IG11"/>
      <c r="IH11"/>
      <c r="II11"/>
    </row>
    <row r="12" spans="1:243" s="107" customFormat="1" ht="15" customHeight="1">
      <c r="A12" s="15"/>
      <c r="B12" s="108" t="s">
        <v>140</v>
      </c>
      <c r="C12" s="17" t="s">
        <v>141</v>
      </c>
      <c r="D12" s="17"/>
      <c r="E12" s="18">
        <v>238148.53</v>
      </c>
      <c r="F12" s="18">
        <v>0</v>
      </c>
      <c r="G12" s="18">
        <v>238148.53</v>
      </c>
      <c r="H12" s="18">
        <f>SUM(H13:H15)</f>
        <v>0</v>
      </c>
      <c r="I12" s="18">
        <f>SUM(I13:I15)</f>
        <v>0</v>
      </c>
      <c r="J12" s="18">
        <f>SUM(J13:J15)</f>
        <v>238148.53</v>
      </c>
      <c r="IE12" s="2"/>
      <c r="IF12" s="2"/>
      <c r="IG12"/>
      <c r="IH12"/>
      <c r="II12"/>
    </row>
    <row r="13" spans="1:243" s="107" customFormat="1" ht="12.75">
      <c r="A13" s="15"/>
      <c r="B13" s="109"/>
      <c r="C13" s="110">
        <v>6050</v>
      </c>
      <c r="D13" s="111" t="s">
        <v>142</v>
      </c>
      <c r="E13" s="112">
        <v>44531.84</v>
      </c>
      <c r="F13" s="112">
        <v>0</v>
      </c>
      <c r="G13" s="112">
        <v>44531.84</v>
      </c>
      <c r="H13" s="84"/>
      <c r="I13" s="84"/>
      <c r="J13" s="113">
        <f>G13</f>
        <v>44531.84</v>
      </c>
      <c r="IE13" s="2"/>
      <c r="IF13" s="2"/>
      <c r="IG13"/>
      <c r="IH13"/>
      <c r="II13"/>
    </row>
    <row r="14" spans="1:243" s="107" customFormat="1" ht="12.75">
      <c r="A14" s="15"/>
      <c r="B14" s="109"/>
      <c r="C14" s="110">
        <v>6057</v>
      </c>
      <c r="D14" s="111" t="s">
        <v>142</v>
      </c>
      <c r="E14" s="112">
        <v>145212</v>
      </c>
      <c r="F14" s="112">
        <v>0</v>
      </c>
      <c r="G14" s="112">
        <v>145212</v>
      </c>
      <c r="H14" s="84"/>
      <c r="I14" s="84"/>
      <c r="J14" s="113">
        <f>G14</f>
        <v>145212</v>
      </c>
      <c r="IE14" s="2"/>
      <c r="IF14" s="2"/>
      <c r="IG14"/>
      <c r="IH14"/>
      <c r="II14"/>
    </row>
    <row r="15" spans="1:243" s="107" customFormat="1" ht="12.75">
      <c r="A15" s="15"/>
      <c r="B15" s="114"/>
      <c r="C15" s="110">
        <v>6059</v>
      </c>
      <c r="D15" s="111" t="s">
        <v>142</v>
      </c>
      <c r="E15" s="112">
        <v>48404.69</v>
      </c>
      <c r="F15" s="112">
        <v>0</v>
      </c>
      <c r="G15" s="112">
        <v>48404.69</v>
      </c>
      <c r="H15" s="84"/>
      <c r="I15" s="84"/>
      <c r="J15" s="113">
        <f>G15</f>
        <v>48404.69</v>
      </c>
      <c r="IE15" s="2"/>
      <c r="IF15" s="2"/>
      <c r="IG15"/>
      <c r="IH15"/>
      <c r="II15"/>
    </row>
    <row r="16" spans="1:10" ht="12.75" customHeight="1">
      <c r="A16" s="115"/>
      <c r="B16" s="108" t="s">
        <v>143</v>
      </c>
      <c r="C16" s="86" t="s">
        <v>144</v>
      </c>
      <c r="D16" s="86"/>
      <c r="E16" s="18">
        <v>8000</v>
      </c>
      <c r="F16" s="18">
        <v>0</v>
      </c>
      <c r="G16" s="18">
        <v>8000</v>
      </c>
      <c r="H16" s="18">
        <f>SUM(H17)</f>
        <v>8000</v>
      </c>
      <c r="I16" s="18">
        <f>SUM(I17)</f>
        <v>0</v>
      </c>
      <c r="J16" s="50">
        <f>SUM(J17)</f>
        <v>0</v>
      </c>
    </row>
    <row r="17" spans="1:10" ht="25.5" customHeight="1">
      <c r="A17" s="115"/>
      <c r="B17" s="116"/>
      <c r="C17" s="117">
        <v>2850</v>
      </c>
      <c r="D17" s="21" t="s">
        <v>145</v>
      </c>
      <c r="E17" s="20">
        <v>8000</v>
      </c>
      <c r="F17" s="20">
        <v>0</v>
      </c>
      <c r="G17" s="20">
        <v>8000</v>
      </c>
      <c r="H17" s="20">
        <f>G17</f>
        <v>8000</v>
      </c>
      <c r="I17" s="20"/>
      <c r="J17" s="33"/>
    </row>
    <row r="18" spans="1:10" ht="12.75" customHeight="1">
      <c r="A18" s="115"/>
      <c r="B18" s="108" t="s">
        <v>18</v>
      </c>
      <c r="C18" s="17" t="s">
        <v>19</v>
      </c>
      <c r="D18" s="17"/>
      <c r="E18" s="18">
        <v>314313.16000000003</v>
      </c>
      <c r="F18" s="18">
        <v>0</v>
      </c>
      <c r="G18" s="18">
        <v>314313.16000000003</v>
      </c>
      <c r="H18" s="18">
        <f>SUM(H19:H20)</f>
        <v>314313.16000000003</v>
      </c>
      <c r="I18" s="18">
        <f>SUM(I19:I20)</f>
        <v>0</v>
      </c>
      <c r="J18" s="18">
        <f>SUM(J19:J20)</f>
        <v>0</v>
      </c>
    </row>
    <row r="19" spans="1:10" ht="12.75" customHeight="1">
      <c r="A19" s="115"/>
      <c r="B19" s="115"/>
      <c r="C19" s="117">
        <v>4277</v>
      </c>
      <c r="D19" s="118" t="s">
        <v>146</v>
      </c>
      <c r="E19" s="32">
        <v>193224</v>
      </c>
      <c r="F19" s="32">
        <v>0</v>
      </c>
      <c r="G19" s="32">
        <v>193224</v>
      </c>
      <c r="H19" s="20">
        <f>E19</f>
        <v>193224</v>
      </c>
      <c r="I19" s="18"/>
      <c r="J19" s="18"/>
    </row>
    <row r="20" spans="1:10" ht="12.75" customHeight="1">
      <c r="A20" s="119"/>
      <c r="B20" s="119"/>
      <c r="C20" s="117">
        <v>4279</v>
      </c>
      <c r="D20" s="118" t="s">
        <v>146</v>
      </c>
      <c r="E20" s="32">
        <v>121089.16</v>
      </c>
      <c r="F20" s="32">
        <v>0</v>
      </c>
      <c r="G20" s="32">
        <v>121089.16</v>
      </c>
      <c r="H20" s="20">
        <f>E20</f>
        <v>121089.16</v>
      </c>
      <c r="I20" s="32"/>
      <c r="J20" s="18"/>
    </row>
    <row r="21" spans="1:10" ht="14.25" customHeight="1">
      <c r="A21" s="12" t="s">
        <v>147</v>
      </c>
      <c r="B21" s="120" t="s">
        <v>148</v>
      </c>
      <c r="C21" s="120"/>
      <c r="D21" s="120"/>
      <c r="E21" s="84">
        <v>60000</v>
      </c>
      <c r="F21" s="84">
        <v>0</v>
      </c>
      <c r="G21" s="84">
        <v>60000</v>
      </c>
      <c r="H21" s="84">
        <f>SUM(H22)</f>
        <v>60000</v>
      </c>
      <c r="I21" s="84">
        <f>SUM(I22)</f>
        <v>0</v>
      </c>
      <c r="J21" s="121">
        <f>SUM(J22)</f>
        <v>0</v>
      </c>
    </row>
    <row r="22" spans="1:10" ht="13.5" customHeight="1">
      <c r="A22" s="24"/>
      <c r="B22" s="25" t="s">
        <v>149</v>
      </c>
      <c r="C22" s="122" t="s">
        <v>150</v>
      </c>
      <c r="D22" s="122"/>
      <c r="E22" s="27">
        <v>60000</v>
      </c>
      <c r="F22" s="27">
        <v>0</v>
      </c>
      <c r="G22" s="27">
        <v>60000</v>
      </c>
      <c r="H22" s="27">
        <f>SUM(H23:H23)</f>
        <v>60000</v>
      </c>
      <c r="I22" s="27">
        <f>SUM(I23:I23)</f>
        <v>0</v>
      </c>
      <c r="J22" s="50">
        <f>SUM(J23:J23)</f>
        <v>0</v>
      </c>
    </row>
    <row r="23" spans="1:10" ht="12.75">
      <c r="A23" s="123"/>
      <c r="B23" s="75"/>
      <c r="C23" s="8">
        <v>4300</v>
      </c>
      <c r="D23" s="118" t="s">
        <v>151</v>
      </c>
      <c r="E23" s="20">
        <v>60000</v>
      </c>
      <c r="F23" s="20">
        <v>0</v>
      </c>
      <c r="G23" s="20">
        <v>60000</v>
      </c>
      <c r="H23" s="20">
        <f>G23</f>
        <v>60000</v>
      </c>
      <c r="I23" s="20"/>
      <c r="J23" s="33"/>
    </row>
    <row r="24" spans="1:10" ht="13.5" customHeight="1">
      <c r="A24" s="82">
        <v>600</v>
      </c>
      <c r="B24" s="83" t="s">
        <v>27</v>
      </c>
      <c r="C24" s="83"/>
      <c r="D24" s="83"/>
      <c r="E24" s="84">
        <v>566046.54</v>
      </c>
      <c r="F24" s="84">
        <v>50000</v>
      </c>
      <c r="G24" s="84">
        <v>616046.54</v>
      </c>
      <c r="H24" s="84">
        <f>SUM(H25)</f>
        <v>150000</v>
      </c>
      <c r="I24" s="84">
        <f>SUM(I25)</f>
        <v>0</v>
      </c>
      <c r="J24" s="121">
        <f>SUM(J25)</f>
        <v>466046.54</v>
      </c>
    </row>
    <row r="25" spans="1:10" ht="12.75" customHeight="1">
      <c r="A25" s="36"/>
      <c r="B25" s="108" t="s">
        <v>28</v>
      </c>
      <c r="C25" s="86" t="s">
        <v>29</v>
      </c>
      <c r="D25" s="86"/>
      <c r="E25" s="18">
        <v>566046.54</v>
      </c>
      <c r="F25" s="18">
        <v>50000</v>
      </c>
      <c r="G25" s="18">
        <v>616046.54</v>
      </c>
      <c r="H25" s="18">
        <f>SUM(H26:H27)</f>
        <v>150000</v>
      </c>
      <c r="I25" s="18">
        <f>SUM(I26:I27)</f>
        <v>0</v>
      </c>
      <c r="J25" s="18">
        <f>SUM(J26:J27)</f>
        <v>466046.54</v>
      </c>
    </row>
    <row r="26" spans="1:243" s="125" customFormat="1" ht="12.75" customHeight="1">
      <c r="A26" s="36"/>
      <c r="B26" s="124"/>
      <c r="C26" s="8">
        <v>4300</v>
      </c>
      <c r="D26" s="118" t="s">
        <v>151</v>
      </c>
      <c r="E26" s="41">
        <v>100000</v>
      </c>
      <c r="F26" s="41">
        <v>50000</v>
      </c>
      <c r="G26" s="41">
        <v>150000</v>
      </c>
      <c r="H26" s="41">
        <f>G26</f>
        <v>150000</v>
      </c>
      <c r="I26" s="41"/>
      <c r="J26" s="33"/>
      <c r="IE26" s="2"/>
      <c r="IF26" s="2"/>
      <c r="IG26"/>
      <c r="IH26"/>
      <c r="II26"/>
    </row>
    <row r="27" spans="1:243" s="125" customFormat="1" ht="12.75" customHeight="1">
      <c r="A27" s="36"/>
      <c r="B27" s="124"/>
      <c r="C27" s="126">
        <v>6050</v>
      </c>
      <c r="D27" s="127" t="s">
        <v>142</v>
      </c>
      <c r="E27" s="128">
        <v>466046.54</v>
      </c>
      <c r="F27" s="128">
        <v>0</v>
      </c>
      <c r="G27" s="128">
        <v>466046.54</v>
      </c>
      <c r="H27" s="128"/>
      <c r="I27" s="128"/>
      <c r="J27" s="129">
        <f>G27</f>
        <v>466046.54</v>
      </c>
      <c r="IE27" s="2"/>
      <c r="IF27" s="2"/>
      <c r="IG27"/>
      <c r="IH27"/>
      <c r="II27"/>
    </row>
    <row r="28" spans="1:10" ht="13.5" customHeight="1">
      <c r="A28" s="82">
        <v>630</v>
      </c>
      <c r="B28" s="83" t="s">
        <v>152</v>
      </c>
      <c r="C28" s="83"/>
      <c r="D28" s="83"/>
      <c r="E28" s="84">
        <v>10500</v>
      </c>
      <c r="F28" s="84">
        <v>0</v>
      </c>
      <c r="G28" s="84">
        <v>10500</v>
      </c>
      <c r="H28" s="84">
        <f>SUM(H29)</f>
        <v>10500</v>
      </c>
      <c r="I28" s="84">
        <f>SUM(I29)</f>
        <v>500</v>
      </c>
      <c r="J28" s="121">
        <f>SUM(J29)</f>
        <v>0</v>
      </c>
    </row>
    <row r="29" spans="1:10" ht="12.75" customHeight="1">
      <c r="A29" s="36"/>
      <c r="B29" s="108" t="s">
        <v>153</v>
      </c>
      <c r="C29" s="86" t="s">
        <v>154</v>
      </c>
      <c r="D29" s="86"/>
      <c r="E29" s="18">
        <v>10500</v>
      </c>
      <c r="F29" s="18">
        <v>0</v>
      </c>
      <c r="G29" s="18">
        <v>10500</v>
      </c>
      <c r="H29" s="18">
        <f>SUM(H30:H31)</f>
        <v>10500</v>
      </c>
      <c r="I29" s="18">
        <f>SUM(I30:I31)</f>
        <v>500</v>
      </c>
      <c r="J29" s="18">
        <f>SUM(J30:J30)</f>
        <v>0</v>
      </c>
    </row>
    <row r="30" spans="1:243" s="107" customFormat="1" ht="12.75" customHeight="1">
      <c r="A30" s="36"/>
      <c r="B30" s="124"/>
      <c r="C30" s="8">
        <v>4100</v>
      </c>
      <c r="D30" s="130" t="s">
        <v>155</v>
      </c>
      <c r="E30" s="41">
        <v>500</v>
      </c>
      <c r="F30" s="41">
        <v>0</v>
      </c>
      <c r="G30" s="41">
        <v>500</v>
      </c>
      <c r="H30" s="41">
        <f>G30</f>
        <v>500</v>
      </c>
      <c r="I30" s="41">
        <f>H30</f>
        <v>500</v>
      </c>
      <c r="J30" s="131"/>
      <c r="IE30" s="2"/>
      <c r="IF30" s="2"/>
      <c r="IG30"/>
      <c r="IH30"/>
      <c r="II30"/>
    </row>
    <row r="31" spans="1:10" ht="12.75" customHeight="1">
      <c r="A31" s="87"/>
      <c r="B31" s="132"/>
      <c r="C31" s="8">
        <v>4430</v>
      </c>
      <c r="D31" s="118" t="s">
        <v>156</v>
      </c>
      <c r="E31" s="41">
        <v>10000</v>
      </c>
      <c r="F31" s="41">
        <v>0</v>
      </c>
      <c r="G31" s="41">
        <v>10000</v>
      </c>
      <c r="H31" s="41">
        <f>G31</f>
        <v>10000</v>
      </c>
      <c r="I31" s="41"/>
      <c r="J31" s="33"/>
    </row>
    <row r="32" spans="1:10" ht="12.75" customHeight="1">
      <c r="A32" s="12" t="s">
        <v>31</v>
      </c>
      <c r="B32" s="83" t="s">
        <v>32</v>
      </c>
      <c r="C32" s="83"/>
      <c r="D32" s="83"/>
      <c r="E32" s="84">
        <v>5000</v>
      </c>
      <c r="F32" s="84">
        <v>0</v>
      </c>
      <c r="G32" s="84">
        <v>5000</v>
      </c>
      <c r="H32" s="84">
        <f>SUM(H33)</f>
        <v>5000</v>
      </c>
      <c r="I32" s="84">
        <f>SUM(I33)</f>
        <v>0</v>
      </c>
      <c r="J32" s="121">
        <f>SUM(J33)</f>
        <v>0</v>
      </c>
    </row>
    <row r="33" spans="1:10" ht="12.75" customHeight="1">
      <c r="A33" s="43"/>
      <c r="B33" s="25" t="s">
        <v>33</v>
      </c>
      <c r="C33" s="44" t="s">
        <v>34</v>
      </c>
      <c r="D33" s="44"/>
      <c r="E33" s="27">
        <v>5000</v>
      </c>
      <c r="F33" s="27">
        <v>0</v>
      </c>
      <c r="G33" s="27">
        <v>5000</v>
      </c>
      <c r="H33" s="27">
        <f>SUM(H34:H34)</f>
        <v>5000</v>
      </c>
      <c r="I33" s="27">
        <f>SUM(I34:I34)</f>
        <v>0</v>
      </c>
      <c r="J33" s="50">
        <f>SUM(J34:J34)</f>
        <v>0</v>
      </c>
    </row>
    <row r="34" spans="1:10" ht="12.75" customHeight="1">
      <c r="A34" s="43"/>
      <c r="B34" s="45"/>
      <c r="C34" s="8">
        <v>4430</v>
      </c>
      <c r="D34" s="118" t="s">
        <v>156</v>
      </c>
      <c r="E34" s="41">
        <v>5000</v>
      </c>
      <c r="F34" s="41">
        <v>0</v>
      </c>
      <c r="G34" s="41">
        <v>5000</v>
      </c>
      <c r="H34" s="41">
        <f>G34</f>
        <v>5000</v>
      </c>
      <c r="I34" s="41"/>
      <c r="J34" s="33"/>
    </row>
    <row r="35" spans="1:10" ht="12.75" customHeight="1">
      <c r="A35" s="12" t="s">
        <v>157</v>
      </c>
      <c r="B35" s="83" t="s">
        <v>158</v>
      </c>
      <c r="C35" s="83"/>
      <c r="D35" s="83"/>
      <c r="E35" s="84">
        <v>500</v>
      </c>
      <c r="F35" s="84">
        <v>0</v>
      </c>
      <c r="G35" s="84">
        <v>500</v>
      </c>
      <c r="H35" s="84">
        <f>SUM(H36)</f>
        <v>500</v>
      </c>
      <c r="I35" s="84">
        <f>SUM(I36)</f>
        <v>0</v>
      </c>
      <c r="J35" s="121">
        <f>SUM(J36)</f>
        <v>0</v>
      </c>
    </row>
    <row r="36" spans="1:10" ht="12.75" customHeight="1">
      <c r="A36" s="49"/>
      <c r="B36" s="25" t="s">
        <v>159</v>
      </c>
      <c r="C36" s="26" t="s">
        <v>160</v>
      </c>
      <c r="D36" s="26"/>
      <c r="E36" s="27">
        <v>500</v>
      </c>
      <c r="F36" s="27">
        <v>0</v>
      </c>
      <c r="G36" s="27">
        <v>500</v>
      </c>
      <c r="H36" s="27">
        <f>SUM(H37:H37)</f>
        <v>500</v>
      </c>
      <c r="I36" s="27">
        <f>SUM(I37:I37)</f>
        <v>0</v>
      </c>
      <c r="J36" s="27">
        <f>SUM(J37:J37)</f>
        <v>0</v>
      </c>
    </row>
    <row r="37" spans="1:10" ht="12.75" customHeight="1">
      <c r="A37" s="49"/>
      <c r="B37" s="45"/>
      <c r="C37" s="8">
        <v>4210</v>
      </c>
      <c r="D37" s="118" t="s">
        <v>161</v>
      </c>
      <c r="E37" s="41">
        <v>500</v>
      </c>
      <c r="F37" s="41">
        <v>0</v>
      </c>
      <c r="G37" s="41">
        <v>500</v>
      </c>
      <c r="H37" s="41">
        <f>G37</f>
        <v>500</v>
      </c>
      <c r="I37" s="41"/>
      <c r="J37" s="50"/>
    </row>
    <row r="38" spans="1:10" ht="12.75">
      <c r="A38" s="82">
        <v>750</v>
      </c>
      <c r="B38" s="83" t="s">
        <v>162</v>
      </c>
      <c r="C38" s="83"/>
      <c r="D38" s="83"/>
      <c r="E38" s="84">
        <v>1174291.02</v>
      </c>
      <c r="F38" s="84">
        <v>9232</v>
      </c>
      <c r="G38" s="84">
        <v>1183523.02</v>
      </c>
      <c r="H38" s="84">
        <f>SUM(H39,H44,H49,H66)</f>
        <v>1183523.02</v>
      </c>
      <c r="I38" s="84">
        <f>SUM(I39,I44,I49,I66)</f>
        <v>950038</v>
      </c>
      <c r="J38" s="84">
        <f>SUM(J39,J44,J49,J66)</f>
        <v>0</v>
      </c>
    </row>
    <row r="39" spans="1:10" ht="12.75" customHeight="1">
      <c r="A39" s="133"/>
      <c r="B39" s="85">
        <v>75011</v>
      </c>
      <c r="C39" s="86" t="s">
        <v>43</v>
      </c>
      <c r="D39" s="86"/>
      <c r="E39" s="18">
        <v>20606</v>
      </c>
      <c r="F39" s="18">
        <v>0</v>
      </c>
      <c r="G39" s="18">
        <v>20606</v>
      </c>
      <c r="H39" s="18">
        <f>SUM(H40:H43)</f>
        <v>20606</v>
      </c>
      <c r="I39" s="18">
        <f>SUM(I40:I43)</f>
        <v>20606</v>
      </c>
      <c r="J39" s="50">
        <f>SUM(J40:J43)</f>
        <v>0</v>
      </c>
    </row>
    <row r="40" spans="1:243" s="107" customFormat="1" ht="12.75" customHeight="1">
      <c r="A40" s="133"/>
      <c r="B40" s="134"/>
      <c r="C40" s="8">
        <v>4010</v>
      </c>
      <c r="D40" s="118" t="s">
        <v>163</v>
      </c>
      <c r="E40" s="41">
        <v>15716</v>
      </c>
      <c r="F40" s="41">
        <v>323</v>
      </c>
      <c r="G40" s="41">
        <v>16039</v>
      </c>
      <c r="H40" s="41">
        <f>G40</f>
        <v>16039</v>
      </c>
      <c r="I40" s="41">
        <f>H40</f>
        <v>16039</v>
      </c>
      <c r="J40" s="131"/>
      <c r="IE40" s="2"/>
      <c r="IF40" s="2"/>
      <c r="IG40"/>
      <c r="IH40"/>
      <c r="II40"/>
    </row>
    <row r="41" spans="1:243" s="125" customFormat="1" ht="12.75" customHeight="1">
      <c r="A41" s="133"/>
      <c r="B41" s="134"/>
      <c r="C41" s="8">
        <v>4040</v>
      </c>
      <c r="D41" s="118" t="s">
        <v>164</v>
      </c>
      <c r="E41" s="41">
        <v>1800</v>
      </c>
      <c r="F41" s="41">
        <v>-390</v>
      </c>
      <c r="G41" s="41">
        <v>1410</v>
      </c>
      <c r="H41" s="41">
        <f>G41</f>
        <v>1410</v>
      </c>
      <c r="I41" s="41">
        <f>H41</f>
        <v>1410</v>
      </c>
      <c r="J41" s="121"/>
      <c r="IE41" s="2"/>
      <c r="IF41" s="2"/>
      <c r="IG41"/>
      <c r="IH41"/>
      <c r="II41"/>
    </row>
    <row r="42" spans="1:10" ht="12.75" customHeight="1">
      <c r="A42" s="133"/>
      <c r="B42" s="134"/>
      <c r="C42" s="8">
        <v>4110</v>
      </c>
      <c r="D42" s="118" t="s">
        <v>165</v>
      </c>
      <c r="E42" s="41">
        <v>2700</v>
      </c>
      <c r="F42" s="41">
        <v>64</v>
      </c>
      <c r="G42" s="41">
        <v>2764</v>
      </c>
      <c r="H42" s="41">
        <f>G42</f>
        <v>2764</v>
      </c>
      <c r="I42" s="41">
        <f>H42</f>
        <v>2764</v>
      </c>
      <c r="J42" s="33"/>
    </row>
    <row r="43" spans="1:10" ht="12.75" customHeight="1">
      <c r="A43" s="133"/>
      <c r="B43" s="134"/>
      <c r="C43" s="8">
        <v>4120</v>
      </c>
      <c r="D43" s="118" t="s">
        <v>166</v>
      </c>
      <c r="E43" s="41">
        <v>390</v>
      </c>
      <c r="F43" s="41">
        <v>3</v>
      </c>
      <c r="G43" s="41">
        <v>393</v>
      </c>
      <c r="H43" s="41">
        <f>G43</f>
        <v>393</v>
      </c>
      <c r="I43" s="41">
        <f>H43</f>
        <v>393</v>
      </c>
      <c r="J43" s="33"/>
    </row>
    <row r="44" spans="1:10" ht="12.75" customHeight="1">
      <c r="A44" s="133"/>
      <c r="B44" s="135">
        <v>75022</v>
      </c>
      <c r="C44" s="86" t="s">
        <v>167</v>
      </c>
      <c r="D44" s="86"/>
      <c r="E44" s="18">
        <v>40000</v>
      </c>
      <c r="F44" s="18">
        <v>0</v>
      </c>
      <c r="G44" s="18">
        <v>40000</v>
      </c>
      <c r="H44" s="18">
        <f>SUM(H45:H48)</f>
        <v>40000</v>
      </c>
      <c r="I44" s="18">
        <f>SUM(I45:I48)</f>
        <v>0</v>
      </c>
      <c r="J44" s="50">
        <f>SUM(J45:J48)</f>
        <v>0</v>
      </c>
    </row>
    <row r="45" spans="1:10" ht="12.75" customHeight="1">
      <c r="A45" s="133"/>
      <c r="B45" s="133"/>
      <c r="C45" s="117">
        <v>3030</v>
      </c>
      <c r="D45" s="118" t="s">
        <v>168</v>
      </c>
      <c r="E45" s="41">
        <v>35000</v>
      </c>
      <c r="F45" s="41">
        <v>0</v>
      </c>
      <c r="G45" s="41">
        <v>35000</v>
      </c>
      <c r="H45" s="41">
        <f>G45</f>
        <v>35000</v>
      </c>
      <c r="I45" s="41"/>
      <c r="J45" s="33"/>
    </row>
    <row r="46" spans="1:10" ht="12.75" customHeight="1">
      <c r="A46" s="133"/>
      <c r="B46" s="133"/>
      <c r="C46" s="117">
        <v>4210</v>
      </c>
      <c r="D46" s="118" t="s">
        <v>161</v>
      </c>
      <c r="E46" s="41">
        <v>4000</v>
      </c>
      <c r="F46" s="41">
        <v>0</v>
      </c>
      <c r="G46" s="41">
        <v>4000</v>
      </c>
      <c r="H46" s="41">
        <f>G46</f>
        <v>4000</v>
      </c>
      <c r="I46" s="41"/>
      <c r="J46" s="33"/>
    </row>
    <row r="47" spans="1:10" ht="12.75" customHeight="1">
      <c r="A47" s="133"/>
      <c r="B47" s="133"/>
      <c r="C47" s="117">
        <v>4300</v>
      </c>
      <c r="D47" s="118" t="s">
        <v>169</v>
      </c>
      <c r="E47" s="41">
        <v>500</v>
      </c>
      <c r="F47" s="41">
        <v>0</v>
      </c>
      <c r="G47" s="41">
        <v>500</v>
      </c>
      <c r="H47" s="41">
        <f>G47</f>
        <v>500</v>
      </c>
      <c r="I47" s="41"/>
      <c r="J47" s="33"/>
    </row>
    <row r="48" spans="1:243" s="125" customFormat="1" ht="12.75" customHeight="1">
      <c r="A48" s="133"/>
      <c r="B48" s="133"/>
      <c r="C48" s="117">
        <v>4410</v>
      </c>
      <c r="D48" s="118" t="s">
        <v>170</v>
      </c>
      <c r="E48" s="41">
        <v>500</v>
      </c>
      <c r="F48" s="41">
        <v>0</v>
      </c>
      <c r="G48" s="41">
        <v>500</v>
      </c>
      <c r="H48" s="41">
        <f>G48</f>
        <v>500</v>
      </c>
      <c r="I48" s="41"/>
      <c r="J48" s="121"/>
      <c r="IE48" s="2"/>
      <c r="IF48" s="2"/>
      <c r="IG48"/>
      <c r="IH48"/>
      <c r="II48"/>
    </row>
    <row r="49" spans="1:10" ht="12.75" customHeight="1">
      <c r="A49" s="133"/>
      <c r="B49" s="135">
        <v>75023</v>
      </c>
      <c r="C49" s="86" t="s">
        <v>171</v>
      </c>
      <c r="D49" s="86"/>
      <c r="E49" s="18">
        <v>1113685.02</v>
      </c>
      <c r="F49" s="18">
        <v>0</v>
      </c>
      <c r="G49" s="18">
        <v>1113685.02</v>
      </c>
      <c r="H49" s="18">
        <f>SUM(H50:H65)</f>
        <v>1113685.02</v>
      </c>
      <c r="I49" s="18">
        <f>SUM(I50:I65)</f>
        <v>921000</v>
      </c>
      <c r="J49" s="18">
        <f>SUM(J50:J65)</f>
        <v>0</v>
      </c>
    </row>
    <row r="50" spans="1:10" ht="12.75" customHeight="1">
      <c r="A50" s="133"/>
      <c r="B50" s="133"/>
      <c r="C50" s="8">
        <v>3020</v>
      </c>
      <c r="D50" s="118" t="s">
        <v>172</v>
      </c>
      <c r="E50" s="41">
        <v>3000</v>
      </c>
      <c r="F50" s="41">
        <v>0</v>
      </c>
      <c r="G50" s="41">
        <v>3000</v>
      </c>
      <c r="H50" s="41">
        <f>G50</f>
        <v>3000</v>
      </c>
      <c r="I50" s="41"/>
      <c r="J50" s="33"/>
    </row>
    <row r="51" spans="1:10" ht="12.75" customHeight="1">
      <c r="A51" s="133"/>
      <c r="B51" s="36"/>
      <c r="C51" s="117">
        <v>4010</v>
      </c>
      <c r="D51" s="118" t="s">
        <v>163</v>
      </c>
      <c r="E51" s="41">
        <v>720000</v>
      </c>
      <c r="F51" s="41">
        <v>0</v>
      </c>
      <c r="G51" s="41">
        <v>720000</v>
      </c>
      <c r="H51" s="41">
        <f>G51</f>
        <v>720000</v>
      </c>
      <c r="I51" s="41">
        <f>H51</f>
        <v>720000</v>
      </c>
      <c r="J51" s="33"/>
    </row>
    <row r="52" spans="1:10" ht="12.75" customHeight="1">
      <c r="A52" s="133"/>
      <c r="B52" s="36"/>
      <c r="C52" s="117">
        <v>4040</v>
      </c>
      <c r="D52" s="118" t="s">
        <v>164</v>
      </c>
      <c r="E52" s="41">
        <v>57420</v>
      </c>
      <c r="F52" s="41">
        <v>0</v>
      </c>
      <c r="G52" s="41">
        <v>57420</v>
      </c>
      <c r="H52" s="41">
        <f>G52</f>
        <v>57420</v>
      </c>
      <c r="I52" s="41">
        <f>H52</f>
        <v>57420</v>
      </c>
      <c r="J52" s="33"/>
    </row>
    <row r="53" spans="1:10" ht="12.75" customHeight="1">
      <c r="A53" s="133"/>
      <c r="B53" s="36"/>
      <c r="C53" s="117">
        <v>4110</v>
      </c>
      <c r="D53" s="118" t="s">
        <v>165</v>
      </c>
      <c r="E53" s="41">
        <v>120000</v>
      </c>
      <c r="F53" s="41">
        <v>0</v>
      </c>
      <c r="G53" s="41">
        <v>120000</v>
      </c>
      <c r="H53" s="41">
        <f>G53</f>
        <v>120000</v>
      </c>
      <c r="I53" s="41">
        <f>H53</f>
        <v>120000</v>
      </c>
      <c r="J53" s="33"/>
    </row>
    <row r="54" spans="1:10" ht="12.75" customHeight="1">
      <c r="A54" s="133"/>
      <c r="B54" s="36"/>
      <c r="C54" s="117">
        <v>4120</v>
      </c>
      <c r="D54" s="118" t="s">
        <v>166</v>
      </c>
      <c r="E54" s="41">
        <v>22580</v>
      </c>
      <c r="F54" s="41">
        <v>0</v>
      </c>
      <c r="G54" s="41">
        <v>22580</v>
      </c>
      <c r="H54" s="41">
        <f>G54</f>
        <v>22580</v>
      </c>
      <c r="I54" s="41">
        <f>H54</f>
        <v>22580</v>
      </c>
      <c r="J54" s="33"/>
    </row>
    <row r="55" spans="1:10" ht="12.75" customHeight="1">
      <c r="A55" s="133"/>
      <c r="B55" s="36"/>
      <c r="C55" s="72">
        <v>4170</v>
      </c>
      <c r="D55" s="60" t="s">
        <v>173</v>
      </c>
      <c r="E55" s="41">
        <v>12000</v>
      </c>
      <c r="F55" s="41">
        <v>-11000</v>
      </c>
      <c r="G55" s="41">
        <v>1000</v>
      </c>
      <c r="H55" s="41">
        <f>G55</f>
        <v>1000</v>
      </c>
      <c r="I55" s="41">
        <f>H55</f>
        <v>1000</v>
      </c>
      <c r="J55" s="33"/>
    </row>
    <row r="56" spans="1:10" ht="12.75" customHeight="1">
      <c r="A56" s="133"/>
      <c r="B56" s="36"/>
      <c r="C56" s="117">
        <v>4210</v>
      </c>
      <c r="D56" s="118" t="s">
        <v>161</v>
      </c>
      <c r="E56" s="41">
        <v>54000</v>
      </c>
      <c r="F56" s="41">
        <v>0</v>
      </c>
      <c r="G56" s="41">
        <v>54000</v>
      </c>
      <c r="H56" s="41">
        <f>G56</f>
        <v>54000</v>
      </c>
      <c r="I56" s="41"/>
      <c r="J56" s="33"/>
    </row>
    <row r="57" spans="1:10" ht="12.75" customHeight="1">
      <c r="A57" s="133"/>
      <c r="B57" s="36"/>
      <c r="C57" s="117">
        <v>4260</v>
      </c>
      <c r="D57" s="118" t="s">
        <v>174</v>
      </c>
      <c r="E57" s="41">
        <v>10000</v>
      </c>
      <c r="F57" s="41">
        <v>0</v>
      </c>
      <c r="G57" s="41">
        <v>10000</v>
      </c>
      <c r="H57" s="41">
        <f>G57</f>
        <v>10000</v>
      </c>
      <c r="I57" s="41"/>
      <c r="J57" s="33"/>
    </row>
    <row r="58" spans="1:10" ht="12.75" customHeight="1">
      <c r="A58" s="133"/>
      <c r="B58" s="36"/>
      <c r="C58" s="117">
        <v>4300</v>
      </c>
      <c r="D58" s="118" t="s">
        <v>169</v>
      </c>
      <c r="E58" s="41">
        <v>57000</v>
      </c>
      <c r="F58" s="41">
        <v>11000</v>
      </c>
      <c r="G58" s="41">
        <v>68000</v>
      </c>
      <c r="H58" s="41">
        <f>G58</f>
        <v>68000</v>
      </c>
      <c r="I58" s="41"/>
      <c r="J58" s="33"/>
    </row>
    <row r="59" spans="1:10" ht="12.75" customHeight="1">
      <c r="A59" s="133"/>
      <c r="B59" s="36"/>
      <c r="C59" s="117">
        <v>4350</v>
      </c>
      <c r="D59" s="118" t="s">
        <v>175</v>
      </c>
      <c r="E59" s="41">
        <v>8000</v>
      </c>
      <c r="F59" s="41">
        <v>0</v>
      </c>
      <c r="G59" s="41">
        <v>8000</v>
      </c>
      <c r="H59" s="41">
        <f>G59</f>
        <v>8000</v>
      </c>
      <c r="I59" s="41"/>
      <c r="J59" s="33"/>
    </row>
    <row r="60" spans="1:10" ht="12.75">
      <c r="A60" s="133"/>
      <c r="B60" s="36"/>
      <c r="C60" s="117">
        <v>4360</v>
      </c>
      <c r="D60" s="21" t="s">
        <v>176</v>
      </c>
      <c r="E60" s="41">
        <v>3000</v>
      </c>
      <c r="F60" s="41">
        <v>0</v>
      </c>
      <c r="G60" s="41">
        <v>3000</v>
      </c>
      <c r="H60" s="41">
        <f>G60</f>
        <v>3000</v>
      </c>
      <c r="I60" s="41"/>
      <c r="J60" s="33"/>
    </row>
    <row r="61" spans="1:10" ht="12.75" customHeight="1">
      <c r="A61" s="133"/>
      <c r="B61" s="36"/>
      <c r="C61" s="117">
        <v>4370</v>
      </c>
      <c r="D61" s="118" t="s">
        <v>177</v>
      </c>
      <c r="E61" s="41">
        <v>4000</v>
      </c>
      <c r="F61" s="41">
        <v>0</v>
      </c>
      <c r="G61" s="41">
        <v>4000</v>
      </c>
      <c r="H61" s="41">
        <f>G61</f>
        <v>4000</v>
      </c>
      <c r="I61" s="41"/>
      <c r="J61" s="33"/>
    </row>
    <row r="62" spans="1:10" ht="12.75" customHeight="1">
      <c r="A62" s="133"/>
      <c r="B62" s="36"/>
      <c r="C62" s="117">
        <v>4410</v>
      </c>
      <c r="D62" s="118" t="s">
        <v>170</v>
      </c>
      <c r="E62" s="41">
        <v>15000</v>
      </c>
      <c r="F62" s="41">
        <v>0</v>
      </c>
      <c r="G62" s="41">
        <v>15000</v>
      </c>
      <c r="H62" s="41">
        <f>G62</f>
        <v>15000</v>
      </c>
      <c r="I62" s="41"/>
      <c r="J62" s="33"/>
    </row>
    <row r="63" spans="1:10" ht="12.75" customHeight="1">
      <c r="A63" s="133"/>
      <c r="B63" s="36"/>
      <c r="C63" s="117">
        <v>4430</v>
      </c>
      <c r="D63" s="118" t="s">
        <v>156</v>
      </c>
      <c r="E63" s="41">
        <v>2500</v>
      </c>
      <c r="F63" s="41">
        <v>0</v>
      </c>
      <c r="G63" s="41">
        <v>2500</v>
      </c>
      <c r="H63" s="41">
        <f>G63</f>
        <v>2500</v>
      </c>
      <c r="I63" s="41"/>
      <c r="J63" s="33"/>
    </row>
    <row r="64" spans="1:10" ht="12.75" customHeight="1">
      <c r="A64" s="133"/>
      <c r="B64" s="36"/>
      <c r="C64" s="117">
        <v>4440</v>
      </c>
      <c r="D64" s="118" t="s">
        <v>178</v>
      </c>
      <c r="E64" s="41">
        <v>22185.02</v>
      </c>
      <c r="F64" s="41">
        <v>0</v>
      </c>
      <c r="G64" s="41">
        <v>22185.02</v>
      </c>
      <c r="H64" s="41">
        <f>G64</f>
        <v>22185.02</v>
      </c>
      <c r="I64" s="41"/>
      <c r="J64" s="33"/>
    </row>
    <row r="65" spans="1:10" ht="12.75" customHeight="1">
      <c r="A65" s="133"/>
      <c r="B65" s="87"/>
      <c r="C65" s="117">
        <v>4700</v>
      </c>
      <c r="D65" s="118" t="s">
        <v>179</v>
      </c>
      <c r="E65" s="41">
        <v>3000</v>
      </c>
      <c r="F65" s="41">
        <v>0</v>
      </c>
      <c r="G65" s="41">
        <v>3000</v>
      </c>
      <c r="H65" s="41">
        <f>G65</f>
        <v>3000</v>
      </c>
      <c r="I65" s="41"/>
      <c r="J65" s="33"/>
    </row>
    <row r="66" spans="1:10" ht="12.75" customHeight="1">
      <c r="A66" s="133"/>
      <c r="B66" s="85">
        <v>75056</v>
      </c>
      <c r="C66" s="86" t="s">
        <v>47</v>
      </c>
      <c r="D66" s="86"/>
      <c r="E66" s="18">
        <v>0</v>
      </c>
      <c r="F66" s="18">
        <v>9232</v>
      </c>
      <c r="G66" s="18">
        <v>9232</v>
      </c>
      <c r="H66" s="50">
        <f>SUM(H67:H71)</f>
        <v>9232</v>
      </c>
      <c r="I66" s="50">
        <f>SUM(I67:I71)</f>
        <v>8432</v>
      </c>
      <c r="J66" s="50">
        <f>SUM(J67:J71)</f>
        <v>0</v>
      </c>
    </row>
    <row r="67" spans="1:10" ht="12.75" customHeight="1">
      <c r="A67" s="133"/>
      <c r="B67" s="134"/>
      <c r="C67" s="8">
        <v>4010</v>
      </c>
      <c r="D67" s="118" t="s">
        <v>163</v>
      </c>
      <c r="E67" s="41">
        <v>0</v>
      </c>
      <c r="F67" s="41">
        <v>6400</v>
      </c>
      <c r="G67" s="41">
        <v>6400</v>
      </c>
      <c r="H67" s="41">
        <f>G67</f>
        <v>6400</v>
      </c>
      <c r="I67" s="41">
        <f>H67</f>
        <v>6400</v>
      </c>
      <c r="J67" s="33"/>
    </row>
    <row r="68" spans="1:10" ht="12.75" customHeight="1">
      <c r="A68" s="133"/>
      <c r="B68" s="134"/>
      <c r="C68" s="8">
        <v>4110</v>
      </c>
      <c r="D68" s="118" t="s">
        <v>165</v>
      </c>
      <c r="E68" s="41">
        <v>0</v>
      </c>
      <c r="F68" s="41">
        <v>1088.3999999999999</v>
      </c>
      <c r="G68" s="41">
        <v>1088.3999999999999</v>
      </c>
      <c r="H68" s="41">
        <f>G68</f>
        <v>1088.3999999999999</v>
      </c>
      <c r="I68" s="41">
        <f>H68</f>
        <v>1088.3999999999999</v>
      </c>
      <c r="J68" s="33"/>
    </row>
    <row r="69" spans="1:10" ht="12.75" customHeight="1">
      <c r="A69" s="133"/>
      <c r="B69" s="134"/>
      <c r="C69" s="8">
        <v>4120</v>
      </c>
      <c r="D69" s="118" t="s">
        <v>166</v>
      </c>
      <c r="E69" s="41">
        <v>0</v>
      </c>
      <c r="F69" s="41">
        <v>160</v>
      </c>
      <c r="G69" s="41">
        <v>160</v>
      </c>
      <c r="H69" s="41">
        <f>G69</f>
        <v>160</v>
      </c>
      <c r="I69" s="41">
        <f>H69</f>
        <v>160</v>
      </c>
      <c r="J69" s="33"/>
    </row>
    <row r="70" spans="1:10" ht="12.75" customHeight="1">
      <c r="A70" s="133"/>
      <c r="B70" s="134"/>
      <c r="C70" s="72">
        <v>4170</v>
      </c>
      <c r="D70" s="60" t="s">
        <v>173</v>
      </c>
      <c r="E70" s="41">
        <v>0</v>
      </c>
      <c r="F70" s="41">
        <v>783.6</v>
      </c>
      <c r="G70" s="41">
        <v>783.6</v>
      </c>
      <c r="H70" s="41">
        <f>G70</f>
        <v>783.6</v>
      </c>
      <c r="I70" s="41">
        <f>H70</f>
        <v>783.6</v>
      </c>
      <c r="J70" s="33"/>
    </row>
    <row r="71" spans="1:10" ht="12.75" customHeight="1">
      <c r="A71" s="116"/>
      <c r="B71" s="88"/>
      <c r="C71" s="117">
        <v>4210</v>
      </c>
      <c r="D71" s="118" t="s">
        <v>161</v>
      </c>
      <c r="E71" s="41">
        <v>0</v>
      </c>
      <c r="F71" s="41">
        <v>800</v>
      </c>
      <c r="G71" s="41">
        <v>800</v>
      </c>
      <c r="H71" s="41">
        <f>G71</f>
        <v>800</v>
      </c>
      <c r="I71" s="41"/>
      <c r="J71" s="33"/>
    </row>
    <row r="72" spans="1:10" ht="30.75" customHeight="1">
      <c r="A72" s="82">
        <v>751</v>
      </c>
      <c r="B72" s="136" t="s">
        <v>180</v>
      </c>
      <c r="C72" s="136"/>
      <c r="D72" s="136"/>
      <c r="E72" s="84">
        <v>800</v>
      </c>
      <c r="F72" s="84">
        <v>0</v>
      </c>
      <c r="G72" s="84">
        <v>800</v>
      </c>
      <c r="H72" s="84">
        <f>SUM(H73)</f>
        <v>800</v>
      </c>
      <c r="I72" s="84">
        <f>SUM(I73)</f>
        <v>587.75</v>
      </c>
      <c r="J72" s="84">
        <f>SUM(J73)</f>
        <v>0</v>
      </c>
    </row>
    <row r="73" spans="1:10" ht="12.75" customHeight="1">
      <c r="A73" s="133"/>
      <c r="B73" s="135">
        <v>75101</v>
      </c>
      <c r="C73" s="17" t="s">
        <v>181</v>
      </c>
      <c r="D73" s="17"/>
      <c r="E73" s="18">
        <v>800</v>
      </c>
      <c r="F73" s="18">
        <v>0</v>
      </c>
      <c r="G73" s="18">
        <v>800</v>
      </c>
      <c r="H73" s="18">
        <f>SUM(H74:H77)</f>
        <v>800</v>
      </c>
      <c r="I73" s="18">
        <f>SUM(I74:I77)</f>
        <v>587.75</v>
      </c>
      <c r="J73" s="50">
        <f>SUM(J77:J77)</f>
        <v>0</v>
      </c>
    </row>
    <row r="74" spans="1:10" ht="12.75">
      <c r="A74" s="133"/>
      <c r="B74" s="133"/>
      <c r="C74" s="117">
        <v>4010</v>
      </c>
      <c r="D74" s="118" t="s">
        <v>163</v>
      </c>
      <c r="E74" s="41">
        <v>500</v>
      </c>
      <c r="F74" s="41">
        <v>0</v>
      </c>
      <c r="G74" s="41">
        <v>500</v>
      </c>
      <c r="H74" s="41">
        <f>G74</f>
        <v>500</v>
      </c>
      <c r="I74" s="41">
        <f>H74</f>
        <v>500</v>
      </c>
      <c r="J74" s="33"/>
    </row>
    <row r="75" spans="1:10" ht="12.75">
      <c r="A75" s="133"/>
      <c r="B75" s="133"/>
      <c r="C75" s="117">
        <v>4110</v>
      </c>
      <c r="D75" s="118" t="s">
        <v>165</v>
      </c>
      <c r="E75" s="41">
        <v>75.5</v>
      </c>
      <c r="F75" s="41">
        <v>0</v>
      </c>
      <c r="G75" s="41">
        <v>75.5</v>
      </c>
      <c r="H75" s="41">
        <f>G75</f>
        <v>75.5</v>
      </c>
      <c r="I75" s="41">
        <f>H75</f>
        <v>75.5</v>
      </c>
      <c r="J75" s="33"/>
    </row>
    <row r="76" spans="1:10" ht="12.75">
      <c r="A76" s="133"/>
      <c r="B76" s="133"/>
      <c r="C76" s="117">
        <v>4120</v>
      </c>
      <c r="D76" s="118" t="s">
        <v>166</v>
      </c>
      <c r="E76" s="41">
        <v>12.25</v>
      </c>
      <c r="F76" s="41">
        <v>0</v>
      </c>
      <c r="G76" s="41">
        <v>12.25</v>
      </c>
      <c r="H76" s="41">
        <f>G76</f>
        <v>12.25</v>
      </c>
      <c r="I76" s="41">
        <f>H76</f>
        <v>12.25</v>
      </c>
      <c r="J76" s="33"/>
    </row>
    <row r="77" spans="1:243" s="125" customFormat="1" ht="12.75" customHeight="1">
      <c r="A77" s="116"/>
      <c r="B77" s="116"/>
      <c r="C77" s="117">
        <v>4210</v>
      </c>
      <c r="D77" s="118" t="s">
        <v>161</v>
      </c>
      <c r="E77" s="41">
        <v>212.25</v>
      </c>
      <c r="F77" s="41">
        <v>0</v>
      </c>
      <c r="G77" s="41">
        <v>212.25</v>
      </c>
      <c r="H77" s="41">
        <f>G77</f>
        <v>212.25</v>
      </c>
      <c r="I77" s="41"/>
      <c r="J77" s="121"/>
      <c r="IE77" s="2"/>
      <c r="IF77" s="2"/>
      <c r="IG77"/>
      <c r="IH77"/>
      <c r="II77"/>
    </row>
    <row r="78" spans="1:243" s="107" customFormat="1" ht="15" customHeight="1">
      <c r="A78" s="82">
        <v>754</v>
      </c>
      <c r="B78" s="136" t="s">
        <v>182</v>
      </c>
      <c r="C78" s="136"/>
      <c r="D78" s="136"/>
      <c r="E78" s="84">
        <v>20000</v>
      </c>
      <c r="F78" s="84">
        <v>7500</v>
      </c>
      <c r="G78" s="84">
        <v>27500</v>
      </c>
      <c r="H78" s="84">
        <f>SUM(H79,H87)</f>
        <v>27500</v>
      </c>
      <c r="I78" s="84">
        <f>SUM(I79,I87)</f>
        <v>1500</v>
      </c>
      <c r="J78" s="84">
        <f>SUM(J79,J87)</f>
        <v>0</v>
      </c>
      <c r="IE78" s="2"/>
      <c r="IF78" s="2"/>
      <c r="IG78"/>
      <c r="IH78"/>
      <c r="II78"/>
    </row>
    <row r="79" spans="1:243" s="125" customFormat="1" ht="12.75" customHeight="1">
      <c r="A79" s="137"/>
      <c r="B79" s="135">
        <v>75412</v>
      </c>
      <c r="C79" s="86" t="s">
        <v>183</v>
      </c>
      <c r="D79" s="86"/>
      <c r="E79" s="18">
        <v>19000</v>
      </c>
      <c r="F79" s="18">
        <v>7500</v>
      </c>
      <c r="G79" s="18">
        <v>26500</v>
      </c>
      <c r="H79" s="18">
        <f>SUM(H80:H86)</f>
        <v>26500</v>
      </c>
      <c r="I79" s="18">
        <f>SUM(I80:I86)</f>
        <v>1500</v>
      </c>
      <c r="J79" s="18">
        <f>SUM(J80:J86)</f>
        <v>0</v>
      </c>
      <c r="IE79" s="2"/>
      <c r="IF79" s="2"/>
      <c r="IG79"/>
      <c r="IH79"/>
      <c r="II79"/>
    </row>
    <row r="80" spans="1:243" s="125" customFormat="1" ht="12.75" customHeight="1">
      <c r="A80" s="137"/>
      <c r="B80" s="133"/>
      <c r="C80" s="138">
        <v>3030</v>
      </c>
      <c r="D80" s="139" t="s">
        <v>168</v>
      </c>
      <c r="E80" s="41">
        <v>4500</v>
      </c>
      <c r="F80" s="41">
        <v>0</v>
      </c>
      <c r="G80" s="41">
        <v>4500</v>
      </c>
      <c r="H80" s="41">
        <f>G80</f>
        <v>4500</v>
      </c>
      <c r="I80" s="41"/>
      <c r="J80" s="121"/>
      <c r="IE80" s="2"/>
      <c r="IF80" s="2"/>
      <c r="IG80"/>
      <c r="IH80"/>
      <c r="II80"/>
    </row>
    <row r="81" spans="1:243" s="125" customFormat="1" ht="12.75" customHeight="1">
      <c r="A81" s="137"/>
      <c r="B81" s="133"/>
      <c r="C81" s="72">
        <v>4170</v>
      </c>
      <c r="D81" s="60" t="s">
        <v>173</v>
      </c>
      <c r="E81" s="41">
        <v>0</v>
      </c>
      <c r="F81" s="41">
        <v>1500</v>
      </c>
      <c r="G81" s="41">
        <v>1500</v>
      </c>
      <c r="H81" s="41">
        <f>G81</f>
        <v>1500</v>
      </c>
      <c r="I81" s="41">
        <f>H81</f>
        <v>1500</v>
      </c>
      <c r="J81" s="121"/>
      <c r="IE81" s="2"/>
      <c r="IF81" s="2"/>
      <c r="IG81"/>
      <c r="IH81"/>
      <c r="II81"/>
    </row>
    <row r="82" spans="1:10" ht="12.75" customHeight="1">
      <c r="A82" s="137"/>
      <c r="B82" s="133"/>
      <c r="C82" s="117">
        <v>4210</v>
      </c>
      <c r="D82" s="118" t="s">
        <v>161</v>
      </c>
      <c r="E82" s="41">
        <v>4500</v>
      </c>
      <c r="F82" s="41">
        <v>3500</v>
      </c>
      <c r="G82" s="41">
        <v>8000</v>
      </c>
      <c r="H82" s="41">
        <f>G82</f>
        <v>8000</v>
      </c>
      <c r="I82" s="41"/>
      <c r="J82" s="33"/>
    </row>
    <row r="83" spans="1:10" ht="12.75" customHeight="1">
      <c r="A83" s="137"/>
      <c r="B83" s="133"/>
      <c r="C83" s="117">
        <v>4260</v>
      </c>
      <c r="D83" s="118" t="s">
        <v>174</v>
      </c>
      <c r="E83" s="41">
        <v>7000</v>
      </c>
      <c r="F83" s="41">
        <v>1600</v>
      </c>
      <c r="G83" s="41">
        <v>8600</v>
      </c>
      <c r="H83" s="41">
        <f>G83</f>
        <v>8600</v>
      </c>
      <c r="I83" s="41"/>
      <c r="J83" s="33"/>
    </row>
    <row r="84" spans="1:10" ht="12.75" customHeight="1">
      <c r="A84" s="137"/>
      <c r="B84" s="133"/>
      <c r="C84" s="117">
        <v>4270</v>
      </c>
      <c r="D84" s="118" t="s">
        <v>146</v>
      </c>
      <c r="E84" s="41">
        <v>0</v>
      </c>
      <c r="F84" s="41">
        <v>500</v>
      </c>
      <c r="G84" s="41">
        <v>500</v>
      </c>
      <c r="H84" s="41">
        <f>G84</f>
        <v>500</v>
      </c>
      <c r="I84" s="41"/>
      <c r="J84" s="33"/>
    </row>
    <row r="85" spans="1:10" ht="12.75" customHeight="1">
      <c r="A85" s="137"/>
      <c r="B85" s="133"/>
      <c r="C85" s="8">
        <v>4300</v>
      </c>
      <c r="D85" s="140" t="s">
        <v>169</v>
      </c>
      <c r="E85" s="41">
        <v>0</v>
      </c>
      <c r="F85" s="41">
        <v>400</v>
      </c>
      <c r="G85" s="41">
        <v>400</v>
      </c>
      <c r="H85" s="41">
        <f>G85</f>
        <v>400</v>
      </c>
      <c r="I85" s="41"/>
      <c r="J85" s="33"/>
    </row>
    <row r="86" spans="1:10" ht="12.75" customHeight="1">
      <c r="A86" s="137"/>
      <c r="B86" s="133"/>
      <c r="C86" s="117">
        <v>4430</v>
      </c>
      <c r="D86" s="118" t="s">
        <v>156</v>
      </c>
      <c r="E86" s="41">
        <v>3000</v>
      </c>
      <c r="F86" s="41">
        <v>0</v>
      </c>
      <c r="G86" s="41">
        <v>3000</v>
      </c>
      <c r="H86" s="41">
        <f>G86</f>
        <v>3000</v>
      </c>
      <c r="I86" s="41"/>
      <c r="J86" s="33"/>
    </row>
    <row r="87" spans="1:10" ht="12.75" customHeight="1">
      <c r="A87" s="137"/>
      <c r="B87" s="135">
        <v>75414</v>
      </c>
      <c r="C87" s="86" t="s">
        <v>184</v>
      </c>
      <c r="D87" s="86"/>
      <c r="E87" s="18">
        <v>1000</v>
      </c>
      <c r="F87" s="18">
        <v>0</v>
      </c>
      <c r="G87" s="18">
        <v>1000</v>
      </c>
      <c r="H87" s="18">
        <f>SUM(H88:H89)</f>
        <v>1000</v>
      </c>
      <c r="I87" s="18">
        <f>SUM(I88:I89)</f>
        <v>0</v>
      </c>
      <c r="J87" s="50">
        <f>SUM(J89:J89)</f>
        <v>0</v>
      </c>
    </row>
    <row r="88" spans="1:10" ht="12.75" customHeight="1">
      <c r="A88" s="137"/>
      <c r="B88" s="133"/>
      <c r="C88" s="8">
        <v>4210</v>
      </c>
      <c r="D88" s="118" t="s">
        <v>161</v>
      </c>
      <c r="E88" s="41">
        <v>500</v>
      </c>
      <c r="F88" s="41">
        <v>0</v>
      </c>
      <c r="G88" s="41">
        <v>500</v>
      </c>
      <c r="H88" s="41">
        <f>G88</f>
        <v>500</v>
      </c>
      <c r="I88" s="41"/>
      <c r="J88" s="50"/>
    </row>
    <row r="89" spans="1:243" s="107" customFormat="1" ht="12.75" customHeight="1">
      <c r="A89" s="137"/>
      <c r="B89" s="116"/>
      <c r="C89" s="117">
        <v>4300</v>
      </c>
      <c r="D89" s="118" t="s">
        <v>169</v>
      </c>
      <c r="E89" s="41">
        <v>500</v>
      </c>
      <c r="F89" s="41">
        <v>0</v>
      </c>
      <c r="G89" s="41">
        <v>500</v>
      </c>
      <c r="H89" s="41">
        <f>G89</f>
        <v>500</v>
      </c>
      <c r="I89" s="41"/>
      <c r="J89" s="131"/>
      <c r="IE89" s="2"/>
      <c r="IF89" s="2"/>
      <c r="IG89"/>
      <c r="IH89"/>
      <c r="II89"/>
    </row>
    <row r="90" spans="1:243" s="107" customFormat="1" ht="45.75" customHeight="1">
      <c r="A90" s="12" t="s">
        <v>52</v>
      </c>
      <c r="B90" s="136" t="s">
        <v>53</v>
      </c>
      <c r="C90" s="136"/>
      <c r="D90" s="136"/>
      <c r="E90" s="84">
        <v>25000</v>
      </c>
      <c r="F90" s="84">
        <v>0</v>
      </c>
      <c r="G90" s="84">
        <v>25000</v>
      </c>
      <c r="H90" s="84">
        <f>SUM(H91)</f>
        <v>25000</v>
      </c>
      <c r="I90" s="84">
        <f>SUM(I91)</f>
        <v>23000</v>
      </c>
      <c r="J90" s="121">
        <f>SUM(J91)</f>
        <v>0</v>
      </c>
      <c r="IE90" s="2"/>
      <c r="IF90" s="2"/>
      <c r="IG90"/>
      <c r="IH90"/>
      <c r="II90"/>
    </row>
    <row r="91" spans="1:243" s="107" customFormat="1" ht="12.75" customHeight="1">
      <c r="A91" s="141"/>
      <c r="B91" s="142">
        <v>75647</v>
      </c>
      <c r="C91" s="143" t="s">
        <v>185</v>
      </c>
      <c r="D91" s="143"/>
      <c r="E91" s="18">
        <v>25000</v>
      </c>
      <c r="F91" s="18">
        <v>0</v>
      </c>
      <c r="G91" s="18">
        <v>25000</v>
      </c>
      <c r="H91" s="18">
        <f>SUM(H92:H93)</f>
        <v>25000</v>
      </c>
      <c r="I91" s="18">
        <f>SUM(I92:I93)</f>
        <v>23000</v>
      </c>
      <c r="J91" s="50">
        <f>SUM(J92:J93)</f>
        <v>0</v>
      </c>
      <c r="IE91" s="2"/>
      <c r="IF91" s="2"/>
      <c r="IG91"/>
      <c r="IH91"/>
      <c r="II91"/>
    </row>
    <row r="92" spans="1:243" s="107" customFormat="1" ht="12.75" customHeight="1">
      <c r="A92" s="141"/>
      <c r="B92" s="144"/>
      <c r="C92" s="8">
        <v>4100</v>
      </c>
      <c r="D92" s="130" t="s">
        <v>155</v>
      </c>
      <c r="E92" s="41">
        <v>23000</v>
      </c>
      <c r="F92" s="41">
        <v>0</v>
      </c>
      <c r="G92" s="41">
        <v>23000</v>
      </c>
      <c r="H92" s="41">
        <f>G92</f>
        <v>23000</v>
      </c>
      <c r="I92" s="41">
        <f>H92</f>
        <v>23000</v>
      </c>
      <c r="J92" s="131"/>
      <c r="IE92" s="2"/>
      <c r="IF92" s="2"/>
      <c r="IG92"/>
      <c r="IH92"/>
      <c r="II92"/>
    </row>
    <row r="93" spans="1:243" s="107" customFormat="1" ht="12.75" customHeight="1">
      <c r="A93" s="141"/>
      <c r="B93" s="144"/>
      <c r="C93" s="117">
        <v>4300</v>
      </c>
      <c r="D93" s="118" t="s">
        <v>169</v>
      </c>
      <c r="E93" s="41">
        <v>2000</v>
      </c>
      <c r="F93" s="41">
        <v>0</v>
      </c>
      <c r="G93" s="41">
        <v>2000</v>
      </c>
      <c r="H93" s="41">
        <f>G93</f>
        <v>2000</v>
      </c>
      <c r="I93" s="41"/>
      <c r="J93" s="131"/>
      <c r="IE93" s="2"/>
      <c r="IF93" s="2"/>
      <c r="IG93"/>
      <c r="IH93"/>
      <c r="II93"/>
    </row>
    <row r="94" spans="1:243" s="125" customFormat="1" ht="12.75">
      <c r="A94" s="82">
        <v>757</v>
      </c>
      <c r="B94" s="83" t="s">
        <v>186</v>
      </c>
      <c r="C94" s="83"/>
      <c r="D94" s="83"/>
      <c r="E94" s="84">
        <v>125000</v>
      </c>
      <c r="F94" s="84">
        <v>0</v>
      </c>
      <c r="G94" s="84">
        <v>125000</v>
      </c>
      <c r="H94" s="84">
        <f>SUM(H95)</f>
        <v>125000</v>
      </c>
      <c r="I94" s="84">
        <f>SUM(I95)</f>
        <v>0</v>
      </c>
      <c r="J94" s="121">
        <f>SUM(J95)</f>
        <v>0</v>
      </c>
      <c r="IE94" s="2"/>
      <c r="IF94" s="2"/>
      <c r="IG94"/>
      <c r="IH94"/>
      <c r="II94"/>
    </row>
    <row r="95" spans="1:10" ht="12.75" customHeight="1">
      <c r="A95" s="137"/>
      <c r="B95" s="85">
        <v>75702</v>
      </c>
      <c r="C95" s="145" t="s">
        <v>187</v>
      </c>
      <c r="D95" s="145"/>
      <c r="E95" s="18">
        <v>125000</v>
      </c>
      <c r="F95" s="18">
        <v>0</v>
      </c>
      <c r="G95" s="18">
        <v>125000</v>
      </c>
      <c r="H95" s="18">
        <f>SUM(H96)</f>
        <v>125000</v>
      </c>
      <c r="I95" s="18">
        <f>SUM(I96)</f>
        <v>0</v>
      </c>
      <c r="J95" s="50">
        <f>SUM(J96)</f>
        <v>0</v>
      </c>
    </row>
    <row r="96" spans="1:243" s="107" customFormat="1" ht="26.25" customHeight="1">
      <c r="A96" s="146"/>
      <c r="B96" s="147"/>
      <c r="C96" s="8">
        <v>8070</v>
      </c>
      <c r="D96" s="21" t="s">
        <v>188</v>
      </c>
      <c r="E96" s="41">
        <v>125000</v>
      </c>
      <c r="F96" s="41">
        <v>0</v>
      </c>
      <c r="G96" s="41">
        <v>125000</v>
      </c>
      <c r="H96" s="41">
        <f>G96</f>
        <v>125000</v>
      </c>
      <c r="I96" s="41"/>
      <c r="J96" s="131"/>
      <c r="IE96" s="2"/>
      <c r="IF96" s="2"/>
      <c r="IG96"/>
      <c r="IH96"/>
      <c r="II96"/>
    </row>
    <row r="97" spans="1:243" s="125" customFormat="1" ht="15.75" customHeight="1">
      <c r="A97" s="82">
        <v>758</v>
      </c>
      <c r="B97" s="83" t="s">
        <v>92</v>
      </c>
      <c r="C97" s="83"/>
      <c r="D97" s="83"/>
      <c r="E97" s="84">
        <v>70000</v>
      </c>
      <c r="F97" s="84">
        <v>0</v>
      </c>
      <c r="G97" s="84">
        <v>70000</v>
      </c>
      <c r="H97" s="84">
        <f>SUM(H98)</f>
        <v>70000</v>
      </c>
      <c r="I97" s="84">
        <f>SUM(I98)</f>
        <v>0</v>
      </c>
      <c r="J97" s="121">
        <f>SUM(J98)</f>
        <v>0</v>
      </c>
      <c r="IE97" s="2"/>
      <c r="IF97" s="2"/>
      <c r="IG97"/>
      <c r="IH97"/>
      <c r="II97"/>
    </row>
    <row r="98" spans="1:10" ht="15.75">
      <c r="A98" s="137"/>
      <c r="B98" s="135">
        <v>75818</v>
      </c>
      <c r="C98" s="86" t="s">
        <v>189</v>
      </c>
      <c r="D98" s="86"/>
      <c r="E98" s="18">
        <v>70000</v>
      </c>
      <c r="F98" s="18">
        <v>0</v>
      </c>
      <c r="G98" s="18">
        <v>70000</v>
      </c>
      <c r="H98" s="18">
        <f>SUM(H99)</f>
        <v>70000</v>
      </c>
      <c r="I98" s="18">
        <f>SUM(I99)</f>
        <v>0</v>
      </c>
      <c r="J98" s="18">
        <f>SUM(J99)</f>
        <v>0</v>
      </c>
    </row>
    <row r="99" spans="1:243" s="107" customFormat="1" ht="12.75">
      <c r="A99" s="146"/>
      <c r="B99" s="116"/>
      <c r="C99" s="8">
        <v>4810</v>
      </c>
      <c r="D99" s="118" t="s">
        <v>190</v>
      </c>
      <c r="E99" s="148">
        <v>70000</v>
      </c>
      <c r="F99" s="148">
        <v>0</v>
      </c>
      <c r="G99" s="148">
        <v>70000</v>
      </c>
      <c r="H99" s="148">
        <f>G99</f>
        <v>70000</v>
      </c>
      <c r="I99" s="148"/>
      <c r="J99" s="131"/>
      <c r="IE99" s="2"/>
      <c r="IF99" s="2"/>
      <c r="IG99"/>
      <c r="IH99"/>
      <c r="II99"/>
    </row>
    <row r="100" spans="1:243" s="107" customFormat="1" ht="12.75">
      <c r="A100" s="82">
        <v>801</v>
      </c>
      <c r="B100" s="83" t="s">
        <v>191</v>
      </c>
      <c r="C100" s="83"/>
      <c r="D100" s="83"/>
      <c r="E100" s="84">
        <v>3207026.45</v>
      </c>
      <c r="F100" s="84">
        <v>23059.93</v>
      </c>
      <c r="G100" s="84">
        <v>3230086.38</v>
      </c>
      <c r="H100" s="84">
        <f>SUM(H101,H118,H133,H150,H159,H163,H126)</f>
        <v>3220086.38</v>
      </c>
      <c r="I100" s="84">
        <f>SUM(I101,I118,I133,I150,I159,I163,I126)</f>
        <v>2466378</v>
      </c>
      <c r="J100" s="84">
        <f>SUM(J101,J118,J133,J150,J159,J163,J126)</f>
        <v>10000</v>
      </c>
      <c r="IE100" s="2"/>
      <c r="IF100" s="2"/>
      <c r="IG100"/>
      <c r="IH100"/>
      <c r="II100"/>
    </row>
    <row r="101" spans="1:243" s="107" customFormat="1" ht="12.75" customHeight="1">
      <c r="A101" s="137"/>
      <c r="B101" s="85">
        <v>80101</v>
      </c>
      <c r="C101" s="149" t="s">
        <v>192</v>
      </c>
      <c r="D101" s="149"/>
      <c r="E101" s="150">
        <v>1617184.07</v>
      </c>
      <c r="F101" s="150">
        <v>11059.93</v>
      </c>
      <c r="G101" s="150">
        <v>1628244</v>
      </c>
      <c r="H101" s="150">
        <f>SUM(H102:H117)</f>
        <v>1628244</v>
      </c>
      <c r="I101" s="150">
        <f>SUM(I102:I117)</f>
        <v>1323988</v>
      </c>
      <c r="J101" s="151">
        <f>SUM(J102:J117)</f>
        <v>0</v>
      </c>
      <c r="IE101" s="2"/>
      <c r="IF101" s="2"/>
      <c r="IG101"/>
      <c r="IH101"/>
      <c r="II101"/>
    </row>
    <row r="102" spans="1:243" s="107" customFormat="1" ht="12.75" customHeight="1">
      <c r="A102" s="137"/>
      <c r="B102" s="134"/>
      <c r="C102" s="8">
        <v>3020</v>
      </c>
      <c r="D102" s="140" t="s">
        <v>172</v>
      </c>
      <c r="E102" s="148">
        <v>83338</v>
      </c>
      <c r="F102" s="148">
        <v>0</v>
      </c>
      <c r="G102" s="148">
        <v>83338</v>
      </c>
      <c r="H102" s="148">
        <f>G102</f>
        <v>83338</v>
      </c>
      <c r="I102" s="148"/>
      <c r="J102" s="131"/>
      <c r="IE102" s="2"/>
      <c r="IF102" s="2"/>
      <c r="IG102"/>
      <c r="IH102"/>
      <c r="II102"/>
    </row>
    <row r="103" spans="1:243" s="107" customFormat="1" ht="12.75" customHeight="1">
      <c r="A103" s="137"/>
      <c r="B103" s="134"/>
      <c r="C103" s="8">
        <v>4010</v>
      </c>
      <c r="D103" s="140" t="s">
        <v>163</v>
      </c>
      <c r="E103" s="148">
        <v>1022562.4</v>
      </c>
      <c r="F103" s="148">
        <v>7902.6</v>
      </c>
      <c r="G103" s="148">
        <v>1030465</v>
      </c>
      <c r="H103" s="148">
        <f>G103</f>
        <v>1030465</v>
      </c>
      <c r="I103" s="148">
        <f>H103</f>
        <v>1030465</v>
      </c>
      <c r="J103" s="131"/>
      <c r="IE103" s="2"/>
      <c r="IF103" s="2"/>
      <c r="IG103"/>
      <c r="IH103"/>
      <c r="II103"/>
    </row>
    <row r="104" spans="1:243" s="107" customFormat="1" ht="12.75" customHeight="1">
      <c r="A104" s="137"/>
      <c r="B104" s="134"/>
      <c r="C104" s="8">
        <v>4040</v>
      </c>
      <c r="D104" s="140" t="s">
        <v>193</v>
      </c>
      <c r="E104" s="148">
        <v>75200</v>
      </c>
      <c r="F104" s="148">
        <v>0</v>
      </c>
      <c r="G104" s="148">
        <v>75200</v>
      </c>
      <c r="H104" s="148">
        <f>G104</f>
        <v>75200</v>
      </c>
      <c r="I104" s="148">
        <f>H104</f>
        <v>75200</v>
      </c>
      <c r="J104" s="131"/>
      <c r="IE104" s="2"/>
      <c r="IF104" s="2"/>
      <c r="IG104"/>
      <c r="IH104"/>
      <c r="II104"/>
    </row>
    <row r="105" spans="1:243" s="107" customFormat="1" ht="12.75" customHeight="1">
      <c r="A105" s="137"/>
      <c r="B105" s="134"/>
      <c r="C105" s="8">
        <v>4110</v>
      </c>
      <c r="D105" s="140" t="s">
        <v>165</v>
      </c>
      <c r="E105" s="148">
        <v>186190.84</v>
      </c>
      <c r="F105" s="148">
        <v>1431.16</v>
      </c>
      <c r="G105" s="148">
        <v>187622</v>
      </c>
      <c r="H105" s="148">
        <f>G105</f>
        <v>187622</v>
      </c>
      <c r="I105" s="148">
        <f>H105</f>
        <v>187622</v>
      </c>
      <c r="J105" s="131"/>
      <c r="IE105" s="2"/>
      <c r="IF105" s="2"/>
      <c r="IG105"/>
      <c r="IH105"/>
      <c r="II105"/>
    </row>
    <row r="106" spans="1:243" s="107" customFormat="1" ht="12.75" customHeight="1">
      <c r="A106" s="137"/>
      <c r="B106" s="134"/>
      <c r="C106" s="8">
        <v>4120</v>
      </c>
      <c r="D106" s="140" t="s">
        <v>166</v>
      </c>
      <c r="E106" s="148">
        <v>30700.83</v>
      </c>
      <c r="F106" s="148">
        <v>0.17</v>
      </c>
      <c r="G106" s="148">
        <v>30701</v>
      </c>
      <c r="H106" s="148">
        <f>G106</f>
        <v>30701</v>
      </c>
      <c r="I106" s="148">
        <f>H106</f>
        <v>30701</v>
      </c>
      <c r="J106" s="131"/>
      <c r="IE106" s="2"/>
      <c r="IF106" s="2"/>
      <c r="IG106"/>
      <c r="IH106"/>
      <c r="II106"/>
    </row>
    <row r="107" spans="1:243" s="107" customFormat="1" ht="12.75" customHeight="1">
      <c r="A107" s="137"/>
      <c r="B107" s="134"/>
      <c r="C107" s="8">
        <v>4210</v>
      </c>
      <c r="D107" s="140" t="s">
        <v>161</v>
      </c>
      <c r="E107" s="148">
        <v>81800</v>
      </c>
      <c r="F107" s="148">
        <v>0</v>
      </c>
      <c r="G107" s="148">
        <v>81800</v>
      </c>
      <c r="H107" s="148">
        <f>G107</f>
        <v>81800</v>
      </c>
      <c r="I107" s="148"/>
      <c r="J107" s="131"/>
      <c r="IE107" s="2"/>
      <c r="IF107" s="2"/>
      <c r="IG107"/>
      <c r="IH107"/>
      <c r="II107"/>
    </row>
    <row r="108" spans="1:243" s="107" customFormat="1" ht="12.75" customHeight="1">
      <c r="A108" s="137"/>
      <c r="B108" s="134"/>
      <c r="C108" s="8">
        <v>4240</v>
      </c>
      <c r="D108" s="140" t="s">
        <v>194</v>
      </c>
      <c r="E108" s="148">
        <v>2800</v>
      </c>
      <c r="F108" s="148">
        <v>0</v>
      </c>
      <c r="G108" s="148">
        <v>2800</v>
      </c>
      <c r="H108" s="148">
        <f>G108</f>
        <v>2800</v>
      </c>
      <c r="I108" s="148"/>
      <c r="J108" s="131"/>
      <c r="IE108" s="2"/>
      <c r="IF108" s="2"/>
      <c r="IG108"/>
      <c r="IH108"/>
      <c r="II108"/>
    </row>
    <row r="109" spans="1:243" s="107" customFormat="1" ht="12.75" customHeight="1">
      <c r="A109" s="137"/>
      <c r="B109" s="134"/>
      <c r="C109" s="8">
        <v>4260</v>
      </c>
      <c r="D109" s="140" t="s">
        <v>174</v>
      </c>
      <c r="E109" s="148">
        <v>18500</v>
      </c>
      <c r="F109" s="148">
        <v>0</v>
      </c>
      <c r="G109" s="148">
        <v>18500</v>
      </c>
      <c r="H109" s="148">
        <f>G109</f>
        <v>18500</v>
      </c>
      <c r="I109" s="148"/>
      <c r="J109" s="131"/>
      <c r="IE109" s="2"/>
      <c r="IF109" s="2"/>
      <c r="IG109"/>
      <c r="IH109"/>
      <c r="II109"/>
    </row>
    <row r="110" spans="1:243" s="107" customFormat="1" ht="12.75" customHeight="1">
      <c r="A110" s="137"/>
      <c r="B110" s="134"/>
      <c r="C110" s="117">
        <v>4270</v>
      </c>
      <c r="D110" s="118" t="s">
        <v>146</v>
      </c>
      <c r="E110" s="148">
        <v>6000</v>
      </c>
      <c r="F110" s="148">
        <v>0</v>
      </c>
      <c r="G110" s="148">
        <v>6000</v>
      </c>
      <c r="H110" s="148">
        <f>G110</f>
        <v>6000</v>
      </c>
      <c r="I110" s="148"/>
      <c r="J110" s="131"/>
      <c r="IE110" s="2"/>
      <c r="IF110" s="2"/>
      <c r="IG110"/>
      <c r="IH110"/>
      <c r="II110"/>
    </row>
    <row r="111" spans="1:243" s="107" customFormat="1" ht="12.75" customHeight="1">
      <c r="A111" s="137"/>
      <c r="B111" s="134"/>
      <c r="C111" s="117">
        <v>4280</v>
      </c>
      <c r="D111" s="118" t="s">
        <v>195</v>
      </c>
      <c r="E111" s="148">
        <v>900</v>
      </c>
      <c r="F111" s="148">
        <v>0</v>
      </c>
      <c r="G111" s="148">
        <v>900</v>
      </c>
      <c r="H111" s="148">
        <f>G111</f>
        <v>900</v>
      </c>
      <c r="I111" s="148"/>
      <c r="J111" s="131"/>
      <c r="IE111" s="2"/>
      <c r="IF111" s="2"/>
      <c r="IG111"/>
      <c r="IH111"/>
      <c r="II111"/>
    </row>
    <row r="112" spans="1:243" s="107" customFormat="1" ht="12.75" customHeight="1">
      <c r="A112" s="137"/>
      <c r="B112" s="134"/>
      <c r="C112" s="8">
        <v>4300</v>
      </c>
      <c r="D112" s="140" t="s">
        <v>169</v>
      </c>
      <c r="E112" s="148">
        <v>21226</v>
      </c>
      <c r="F112" s="148">
        <v>1726</v>
      </c>
      <c r="G112" s="148">
        <v>22952</v>
      </c>
      <c r="H112" s="148">
        <f>G112</f>
        <v>22952</v>
      </c>
      <c r="I112" s="148"/>
      <c r="J112" s="131"/>
      <c r="IE112" s="2"/>
      <c r="IF112" s="2"/>
      <c r="IG112"/>
      <c r="IH112"/>
      <c r="II112"/>
    </row>
    <row r="113" spans="1:243" s="107" customFormat="1" ht="12.75" customHeight="1">
      <c r="A113" s="137"/>
      <c r="B113" s="134"/>
      <c r="C113" s="117">
        <v>4350</v>
      </c>
      <c r="D113" s="118" t="s">
        <v>175</v>
      </c>
      <c r="E113" s="148">
        <v>1300</v>
      </c>
      <c r="F113" s="148">
        <v>0</v>
      </c>
      <c r="G113" s="148">
        <v>1300</v>
      </c>
      <c r="H113" s="148">
        <f>G113</f>
        <v>1300</v>
      </c>
      <c r="I113" s="148"/>
      <c r="J113" s="131"/>
      <c r="IE113" s="2"/>
      <c r="IF113" s="2"/>
      <c r="IG113"/>
      <c r="IH113"/>
      <c r="II113"/>
    </row>
    <row r="114" spans="1:243" s="107" customFormat="1" ht="12.75" customHeight="1">
      <c r="A114" s="137"/>
      <c r="B114" s="134"/>
      <c r="C114" s="117">
        <v>4370</v>
      </c>
      <c r="D114" s="118" t="s">
        <v>177</v>
      </c>
      <c r="E114" s="148">
        <v>3100</v>
      </c>
      <c r="F114" s="148">
        <v>0</v>
      </c>
      <c r="G114" s="148">
        <v>3100</v>
      </c>
      <c r="H114" s="148">
        <f>G114</f>
        <v>3100</v>
      </c>
      <c r="I114" s="148"/>
      <c r="J114" s="131"/>
      <c r="IE114" s="2"/>
      <c r="IF114" s="2"/>
      <c r="IG114"/>
      <c r="IH114"/>
      <c r="II114"/>
    </row>
    <row r="115" spans="1:243" s="107" customFormat="1" ht="12.75" customHeight="1">
      <c r="A115" s="137"/>
      <c r="B115" s="134"/>
      <c r="C115" s="8">
        <v>4410</v>
      </c>
      <c r="D115" s="140" t="s">
        <v>170</v>
      </c>
      <c r="E115" s="148">
        <v>3600</v>
      </c>
      <c r="F115" s="148">
        <v>0</v>
      </c>
      <c r="G115" s="148">
        <v>3600</v>
      </c>
      <c r="H115" s="148">
        <f>G115</f>
        <v>3600</v>
      </c>
      <c r="I115" s="148"/>
      <c r="J115" s="131"/>
      <c r="IE115" s="2"/>
      <c r="IF115" s="2"/>
      <c r="IG115"/>
      <c r="IH115"/>
      <c r="II115"/>
    </row>
    <row r="116" spans="1:243" s="107" customFormat="1" ht="12.75" customHeight="1">
      <c r="A116" s="137"/>
      <c r="B116" s="134"/>
      <c r="C116" s="8">
        <v>4430</v>
      </c>
      <c r="D116" s="140" t="s">
        <v>156</v>
      </c>
      <c r="E116" s="148">
        <v>1300</v>
      </c>
      <c r="F116" s="148">
        <v>0</v>
      </c>
      <c r="G116" s="148">
        <v>1300</v>
      </c>
      <c r="H116" s="148">
        <f>G116</f>
        <v>1300</v>
      </c>
      <c r="I116" s="148"/>
      <c r="J116" s="131"/>
      <c r="IE116" s="2"/>
      <c r="IF116" s="2"/>
      <c r="IG116"/>
      <c r="IH116"/>
      <c r="II116"/>
    </row>
    <row r="117" spans="1:243" s="107" customFormat="1" ht="12.75" customHeight="1">
      <c r="A117" s="137"/>
      <c r="B117" s="134"/>
      <c r="C117" s="8">
        <v>4440</v>
      </c>
      <c r="D117" s="118" t="s">
        <v>178</v>
      </c>
      <c r="E117" s="148">
        <v>78666</v>
      </c>
      <c r="F117" s="148">
        <v>0</v>
      </c>
      <c r="G117" s="148">
        <v>78666</v>
      </c>
      <c r="H117" s="148">
        <f>G117</f>
        <v>78666</v>
      </c>
      <c r="I117" s="148"/>
      <c r="J117" s="131"/>
      <c r="IE117" s="2"/>
      <c r="IF117" s="2"/>
      <c r="IG117"/>
      <c r="IH117"/>
      <c r="II117"/>
    </row>
    <row r="118" spans="1:10" ht="12.75" customHeight="1">
      <c r="A118" s="36"/>
      <c r="B118" s="135">
        <v>80103</v>
      </c>
      <c r="C118" s="44" t="s">
        <v>196</v>
      </c>
      <c r="D118" s="44"/>
      <c r="E118" s="150">
        <v>202115</v>
      </c>
      <c r="F118" s="150">
        <v>0</v>
      </c>
      <c r="G118" s="150">
        <v>202115</v>
      </c>
      <c r="H118" s="150">
        <f>SUM(H119:H125)</f>
        <v>202115</v>
      </c>
      <c r="I118" s="150">
        <f>SUM(I119:I125)</f>
        <v>184070</v>
      </c>
      <c r="J118" s="151">
        <f>SUM(J119:J125)</f>
        <v>0</v>
      </c>
    </row>
    <row r="119" spans="1:10" ht="12.75" customHeight="1">
      <c r="A119" s="36"/>
      <c r="B119" s="133"/>
      <c r="C119" s="8">
        <v>3020</v>
      </c>
      <c r="D119" s="140" t="s">
        <v>172</v>
      </c>
      <c r="E119" s="148">
        <v>11306</v>
      </c>
      <c r="F119" s="148">
        <v>0</v>
      </c>
      <c r="G119" s="148">
        <v>11306</v>
      </c>
      <c r="H119" s="148">
        <f>G119</f>
        <v>11306</v>
      </c>
      <c r="I119" s="148"/>
      <c r="J119" s="33"/>
    </row>
    <row r="120" spans="1:10" ht="12.75" customHeight="1">
      <c r="A120" s="36"/>
      <c r="B120" s="152"/>
      <c r="C120" s="8">
        <v>4010</v>
      </c>
      <c r="D120" s="140" t="s">
        <v>163</v>
      </c>
      <c r="E120" s="148">
        <v>147400</v>
      </c>
      <c r="F120" s="148">
        <v>0</v>
      </c>
      <c r="G120" s="148">
        <v>147400</v>
      </c>
      <c r="H120" s="148">
        <f>G120</f>
        <v>147400</v>
      </c>
      <c r="I120" s="148">
        <f>H120</f>
        <v>147400</v>
      </c>
      <c r="J120" s="33"/>
    </row>
    <row r="121" spans="1:10" ht="12.75" customHeight="1">
      <c r="A121" s="36"/>
      <c r="B121" s="152"/>
      <c r="C121" s="8">
        <v>4040</v>
      </c>
      <c r="D121" s="140" t="s">
        <v>164</v>
      </c>
      <c r="E121" s="148">
        <v>11000</v>
      </c>
      <c r="F121" s="148">
        <v>0</v>
      </c>
      <c r="G121" s="148">
        <v>11000</v>
      </c>
      <c r="H121" s="148">
        <f>G121</f>
        <v>11000</v>
      </c>
      <c r="I121" s="148">
        <f>H121</f>
        <v>11000</v>
      </c>
      <c r="J121" s="33"/>
    </row>
    <row r="122" spans="1:10" ht="12.75" customHeight="1">
      <c r="A122" s="36"/>
      <c r="B122" s="152"/>
      <c r="C122" s="8">
        <v>4110</v>
      </c>
      <c r="D122" s="140" t="s">
        <v>165</v>
      </c>
      <c r="E122" s="148">
        <v>21970</v>
      </c>
      <c r="F122" s="148">
        <v>0</v>
      </c>
      <c r="G122" s="148">
        <v>21970</v>
      </c>
      <c r="H122" s="148">
        <f>G122</f>
        <v>21970</v>
      </c>
      <c r="I122" s="148">
        <f>H122</f>
        <v>21970</v>
      </c>
      <c r="J122" s="33"/>
    </row>
    <row r="123" spans="1:10" ht="12.75" customHeight="1">
      <c r="A123" s="36"/>
      <c r="B123" s="152"/>
      <c r="C123" s="8">
        <v>4120</v>
      </c>
      <c r="D123" s="140" t="s">
        <v>166</v>
      </c>
      <c r="E123" s="148">
        <v>3700</v>
      </c>
      <c r="F123" s="148">
        <v>0</v>
      </c>
      <c r="G123" s="148">
        <v>3700</v>
      </c>
      <c r="H123" s="148">
        <f>G123</f>
        <v>3700</v>
      </c>
      <c r="I123" s="148">
        <f>H123</f>
        <v>3700</v>
      </c>
      <c r="J123" s="33"/>
    </row>
    <row r="124" spans="1:10" ht="12.75" customHeight="1">
      <c r="A124" s="36"/>
      <c r="B124" s="152"/>
      <c r="C124" s="117">
        <v>4280</v>
      </c>
      <c r="D124" s="118" t="s">
        <v>195</v>
      </c>
      <c r="E124" s="148">
        <v>30</v>
      </c>
      <c r="F124" s="148">
        <v>0</v>
      </c>
      <c r="G124" s="148">
        <v>30</v>
      </c>
      <c r="H124" s="148">
        <f>G124</f>
        <v>30</v>
      </c>
      <c r="I124" s="148"/>
      <c r="J124" s="33"/>
    </row>
    <row r="125" spans="1:10" ht="12.75" customHeight="1">
      <c r="A125" s="36"/>
      <c r="B125" s="153"/>
      <c r="C125" s="8">
        <v>4440</v>
      </c>
      <c r="D125" s="140" t="s">
        <v>178</v>
      </c>
      <c r="E125" s="148">
        <v>6709</v>
      </c>
      <c r="F125" s="148">
        <v>0</v>
      </c>
      <c r="G125" s="148">
        <v>6709</v>
      </c>
      <c r="H125" s="148">
        <f>G125</f>
        <v>6709</v>
      </c>
      <c r="I125" s="148"/>
      <c r="J125" s="33"/>
    </row>
    <row r="126" spans="1:10" ht="12.75" customHeight="1">
      <c r="A126" s="36"/>
      <c r="B126" s="135">
        <v>80104</v>
      </c>
      <c r="C126" s="154" t="s">
        <v>197</v>
      </c>
      <c r="D126" s="154"/>
      <c r="E126" s="150">
        <v>36936</v>
      </c>
      <c r="F126" s="150">
        <v>0</v>
      </c>
      <c r="G126" s="150">
        <v>36936</v>
      </c>
      <c r="H126" s="150">
        <f>SUM(H127:H132)</f>
        <v>36936</v>
      </c>
      <c r="I126" s="150">
        <f>SUM(I127:I132)</f>
        <v>31120</v>
      </c>
      <c r="J126" s="151">
        <f>SUM(J127:J132)</f>
        <v>0</v>
      </c>
    </row>
    <row r="127" spans="1:10" ht="12.75" customHeight="1">
      <c r="A127" s="36"/>
      <c r="B127" s="133"/>
      <c r="C127" s="8">
        <v>3020</v>
      </c>
      <c r="D127" s="140" t="s">
        <v>172</v>
      </c>
      <c r="E127" s="148">
        <v>3300</v>
      </c>
      <c r="F127" s="148">
        <v>0</v>
      </c>
      <c r="G127" s="148">
        <v>3300</v>
      </c>
      <c r="H127" s="148">
        <f>G127</f>
        <v>3300</v>
      </c>
      <c r="I127" s="148"/>
      <c r="J127" s="33"/>
    </row>
    <row r="128" spans="1:10" ht="12.75" customHeight="1">
      <c r="A128" s="36"/>
      <c r="B128" s="152"/>
      <c r="C128" s="8">
        <v>4010</v>
      </c>
      <c r="D128" s="140" t="s">
        <v>163</v>
      </c>
      <c r="E128" s="148">
        <v>23900</v>
      </c>
      <c r="F128" s="148">
        <v>0</v>
      </c>
      <c r="G128" s="148">
        <v>23900</v>
      </c>
      <c r="H128" s="148">
        <f>G128</f>
        <v>23900</v>
      </c>
      <c r="I128" s="148">
        <f>H128</f>
        <v>23900</v>
      </c>
      <c r="J128" s="33"/>
    </row>
    <row r="129" spans="1:10" ht="12.75" customHeight="1">
      <c r="A129" s="36"/>
      <c r="B129" s="152"/>
      <c r="C129" s="8">
        <v>4040</v>
      </c>
      <c r="D129" s="140" t="s">
        <v>164</v>
      </c>
      <c r="E129" s="148">
        <v>2000</v>
      </c>
      <c r="F129" s="148">
        <v>0</v>
      </c>
      <c r="G129" s="148">
        <v>2000</v>
      </c>
      <c r="H129" s="148">
        <f>G129</f>
        <v>2000</v>
      </c>
      <c r="I129" s="148">
        <f>H129</f>
        <v>2000</v>
      </c>
      <c r="J129" s="33"/>
    </row>
    <row r="130" spans="1:10" ht="12.75" customHeight="1">
      <c r="A130" s="36"/>
      <c r="B130" s="152"/>
      <c r="C130" s="8">
        <v>4110</v>
      </c>
      <c r="D130" s="140" t="s">
        <v>165</v>
      </c>
      <c r="E130" s="148">
        <v>4500</v>
      </c>
      <c r="F130" s="148">
        <v>0</v>
      </c>
      <c r="G130" s="148">
        <v>4500</v>
      </c>
      <c r="H130" s="148">
        <f>G130</f>
        <v>4500</v>
      </c>
      <c r="I130" s="148">
        <f>H130</f>
        <v>4500</v>
      </c>
      <c r="J130" s="33"/>
    </row>
    <row r="131" spans="1:10" ht="12.75" customHeight="1">
      <c r="A131" s="36"/>
      <c r="B131" s="152"/>
      <c r="C131" s="8">
        <v>4120</v>
      </c>
      <c r="D131" s="140" t="s">
        <v>166</v>
      </c>
      <c r="E131" s="148">
        <v>720</v>
      </c>
      <c r="F131" s="148">
        <v>0</v>
      </c>
      <c r="G131" s="148">
        <v>720</v>
      </c>
      <c r="H131" s="148">
        <f>G131</f>
        <v>720</v>
      </c>
      <c r="I131" s="148">
        <f>H131</f>
        <v>720</v>
      </c>
      <c r="J131" s="33"/>
    </row>
    <row r="132" spans="1:10" ht="12.75" customHeight="1">
      <c r="A132" s="87"/>
      <c r="B132" s="153"/>
      <c r="C132" s="8">
        <v>4440</v>
      </c>
      <c r="D132" s="140" t="s">
        <v>178</v>
      </c>
      <c r="E132" s="148">
        <v>2516</v>
      </c>
      <c r="F132" s="148">
        <v>0</v>
      </c>
      <c r="G132" s="148">
        <v>2516</v>
      </c>
      <c r="H132" s="148">
        <f>G132</f>
        <v>2516</v>
      </c>
      <c r="I132" s="148"/>
      <c r="J132" s="33"/>
    </row>
    <row r="133" spans="1:10" ht="12.75" customHeight="1">
      <c r="A133" s="155"/>
      <c r="B133" s="135">
        <v>80110</v>
      </c>
      <c r="C133" s="86" t="s">
        <v>198</v>
      </c>
      <c r="D133" s="86"/>
      <c r="E133" s="150">
        <v>1036543</v>
      </c>
      <c r="F133" s="150">
        <v>0</v>
      </c>
      <c r="G133" s="150">
        <v>1036543</v>
      </c>
      <c r="H133" s="150">
        <f>SUM(H134:H149)</f>
        <v>1036543</v>
      </c>
      <c r="I133" s="150">
        <f>SUM(I134:I149)</f>
        <v>876700</v>
      </c>
      <c r="J133" s="151">
        <f>SUM(J134:J149)</f>
        <v>0</v>
      </c>
    </row>
    <row r="134" spans="1:10" ht="12.75" customHeight="1">
      <c r="A134" s="36"/>
      <c r="B134" s="124"/>
      <c r="C134" s="8">
        <v>3020</v>
      </c>
      <c r="D134" s="118" t="s">
        <v>172</v>
      </c>
      <c r="E134" s="148">
        <v>47646</v>
      </c>
      <c r="F134" s="148">
        <v>0</v>
      </c>
      <c r="G134" s="148">
        <v>47646</v>
      </c>
      <c r="H134" s="148">
        <f>G134</f>
        <v>47646</v>
      </c>
      <c r="I134" s="148"/>
      <c r="J134" s="33"/>
    </row>
    <row r="135" spans="1:10" ht="12.75" customHeight="1">
      <c r="A135" s="36"/>
      <c r="B135" s="124"/>
      <c r="C135" s="8">
        <v>4010</v>
      </c>
      <c r="D135" s="118" t="s">
        <v>163</v>
      </c>
      <c r="E135" s="148">
        <v>686800</v>
      </c>
      <c r="F135" s="148">
        <v>0</v>
      </c>
      <c r="G135" s="148">
        <v>686800</v>
      </c>
      <c r="H135" s="148">
        <f>G135</f>
        <v>686800</v>
      </c>
      <c r="I135" s="148">
        <f>H135</f>
        <v>686800</v>
      </c>
      <c r="J135" s="33"/>
    </row>
    <row r="136" spans="1:10" ht="12.75" customHeight="1">
      <c r="A136" s="36"/>
      <c r="B136" s="124"/>
      <c r="C136" s="8">
        <v>4040</v>
      </c>
      <c r="D136" s="118" t="s">
        <v>164</v>
      </c>
      <c r="E136" s="148">
        <v>53200</v>
      </c>
      <c r="F136" s="148">
        <v>0</v>
      </c>
      <c r="G136" s="148">
        <v>53200</v>
      </c>
      <c r="H136" s="148">
        <f>G136</f>
        <v>53200</v>
      </c>
      <c r="I136" s="148">
        <f>H136</f>
        <v>53200</v>
      </c>
      <c r="J136" s="33"/>
    </row>
    <row r="137" spans="1:243" s="125" customFormat="1" ht="12.75" customHeight="1">
      <c r="A137" s="36"/>
      <c r="B137" s="124"/>
      <c r="C137" s="8">
        <v>4110</v>
      </c>
      <c r="D137" s="118" t="s">
        <v>165</v>
      </c>
      <c r="E137" s="148">
        <v>117500</v>
      </c>
      <c r="F137" s="148">
        <v>0</v>
      </c>
      <c r="G137" s="148">
        <v>117500</v>
      </c>
      <c r="H137" s="148">
        <f>G137</f>
        <v>117500</v>
      </c>
      <c r="I137" s="148">
        <f>H137</f>
        <v>117500</v>
      </c>
      <c r="J137" s="121"/>
      <c r="IE137" s="2"/>
      <c r="IF137" s="2"/>
      <c r="IG137"/>
      <c r="IH137"/>
      <c r="II137"/>
    </row>
    <row r="138" spans="1:10" ht="12.75" customHeight="1">
      <c r="A138" s="36"/>
      <c r="B138" s="124"/>
      <c r="C138" s="8">
        <v>4120</v>
      </c>
      <c r="D138" s="118" t="s">
        <v>166</v>
      </c>
      <c r="E138" s="148">
        <v>19200</v>
      </c>
      <c r="F138" s="148">
        <v>0</v>
      </c>
      <c r="G138" s="148">
        <v>19200</v>
      </c>
      <c r="H138" s="148">
        <f>G138</f>
        <v>19200</v>
      </c>
      <c r="I138" s="148">
        <f>H138</f>
        <v>19200</v>
      </c>
      <c r="J138" s="33"/>
    </row>
    <row r="139" spans="1:10" ht="12.75" customHeight="1">
      <c r="A139" s="36"/>
      <c r="B139" s="124"/>
      <c r="C139" s="8">
        <v>4210</v>
      </c>
      <c r="D139" s="118" t="s">
        <v>161</v>
      </c>
      <c r="E139" s="148">
        <v>43800</v>
      </c>
      <c r="F139" s="148">
        <v>0</v>
      </c>
      <c r="G139" s="148">
        <v>43800</v>
      </c>
      <c r="H139" s="148">
        <f>G139</f>
        <v>43800</v>
      </c>
      <c r="I139" s="148"/>
      <c r="J139" s="33"/>
    </row>
    <row r="140" spans="1:10" ht="12.75" customHeight="1">
      <c r="A140" s="36"/>
      <c r="B140" s="124"/>
      <c r="C140" s="8">
        <v>4240</v>
      </c>
      <c r="D140" s="118" t="s">
        <v>194</v>
      </c>
      <c r="E140" s="148">
        <v>2000</v>
      </c>
      <c r="F140" s="148">
        <v>0</v>
      </c>
      <c r="G140" s="148">
        <v>2000</v>
      </c>
      <c r="H140" s="148">
        <f>G140</f>
        <v>2000</v>
      </c>
      <c r="I140" s="148"/>
      <c r="J140" s="33"/>
    </row>
    <row r="141" spans="1:10" ht="12.75" customHeight="1">
      <c r="A141" s="36"/>
      <c r="B141" s="124"/>
      <c r="C141" s="8">
        <v>4260</v>
      </c>
      <c r="D141" s="118" t="s">
        <v>174</v>
      </c>
      <c r="E141" s="148">
        <v>9500</v>
      </c>
      <c r="F141" s="148">
        <v>0</v>
      </c>
      <c r="G141" s="148">
        <v>9500</v>
      </c>
      <c r="H141" s="148">
        <f>G141</f>
        <v>9500</v>
      </c>
      <c r="I141" s="148"/>
      <c r="J141" s="33"/>
    </row>
    <row r="142" spans="1:10" ht="12.75" customHeight="1">
      <c r="A142" s="36"/>
      <c r="B142" s="124"/>
      <c r="C142" s="117">
        <v>4270</v>
      </c>
      <c r="D142" s="118" t="s">
        <v>146</v>
      </c>
      <c r="E142" s="148">
        <v>3000</v>
      </c>
      <c r="F142" s="148">
        <v>0</v>
      </c>
      <c r="G142" s="148">
        <v>3000</v>
      </c>
      <c r="H142" s="148">
        <f>G142</f>
        <v>3000</v>
      </c>
      <c r="I142" s="148"/>
      <c r="J142" s="33"/>
    </row>
    <row r="143" spans="1:10" ht="12.75" customHeight="1">
      <c r="A143" s="36"/>
      <c r="B143" s="124"/>
      <c r="C143" s="117">
        <v>4280</v>
      </c>
      <c r="D143" s="118" t="s">
        <v>195</v>
      </c>
      <c r="E143" s="148">
        <v>600</v>
      </c>
      <c r="F143" s="148">
        <v>0</v>
      </c>
      <c r="G143" s="148">
        <v>600</v>
      </c>
      <c r="H143" s="148">
        <f>G143</f>
        <v>600</v>
      </c>
      <c r="I143" s="148"/>
      <c r="J143" s="33"/>
    </row>
    <row r="144" spans="1:10" ht="12.75" customHeight="1">
      <c r="A144" s="36"/>
      <c r="B144" s="124"/>
      <c r="C144" s="8">
        <v>4300</v>
      </c>
      <c r="D144" s="118" t="s">
        <v>169</v>
      </c>
      <c r="E144" s="148">
        <v>12297</v>
      </c>
      <c r="F144" s="148">
        <v>0</v>
      </c>
      <c r="G144" s="148">
        <v>12297</v>
      </c>
      <c r="H144" s="148">
        <f>G144</f>
        <v>12297</v>
      </c>
      <c r="I144" s="148"/>
      <c r="J144" s="33"/>
    </row>
    <row r="145" spans="1:10" ht="12.75" customHeight="1">
      <c r="A145" s="36"/>
      <c r="B145" s="124"/>
      <c r="C145" s="117">
        <v>4350</v>
      </c>
      <c r="D145" s="118" t="s">
        <v>175</v>
      </c>
      <c r="E145" s="148">
        <v>700</v>
      </c>
      <c r="F145" s="148">
        <v>0</v>
      </c>
      <c r="G145" s="148">
        <v>700</v>
      </c>
      <c r="H145" s="148">
        <f>G145</f>
        <v>700</v>
      </c>
      <c r="I145" s="148"/>
      <c r="J145" s="33"/>
    </row>
    <row r="146" spans="1:10" ht="12.75" customHeight="1">
      <c r="A146" s="36"/>
      <c r="B146" s="124"/>
      <c r="C146" s="117">
        <v>4370</v>
      </c>
      <c r="D146" s="118" t="s">
        <v>177</v>
      </c>
      <c r="E146" s="148">
        <v>1000</v>
      </c>
      <c r="F146" s="148">
        <v>0</v>
      </c>
      <c r="G146" s="148">
        <v>1000</v>
      </c>
      <c r="H146" s="148">
        <f>G146</f>
        <v>1000</v>
      </c>
      <c r="I146" s="148"/>
      <c r="J146" s="33"/>
    </row>
    <row r="147" spans="1:10" ht="12.75" customHeight="1">
      <c r="A147" s="36"/>
      <c r="B147" s="124"/>
      <c r="C147" s="8">
        <v>4410</v>
      </c>
      <c r="D147" s="118" t="s">
        <v>170</v>
      </c>
      <c r="E147" s="148">
        <v>2600</v>
      </c>
      <c r="F147" s="148">
        <v>0</v>
      </c>
      <c r="G147" s="148">
        <v>2600</v>
      </c>
      <c r="H147" s="148">
        <f>G147</f>
        <v>2600</v>
      </c>
      <c r="I147" s="148"/>
      <c r="J147" s="33"/>
    </row>
    <row r="148" spans="1:10" ht="12.75" customHeight="1">
      <c r="A148" s="36"/>
      <c r="B148" s="124"/>
      <c r="C148" s="8">
        <v>4430</v>
      </c>
      <c r="D148" s="118" t="s">
        <v>156</v>
      </c>
      <c r="E148" s="148">
        <v>800</v>
      </c>
      <c r="F148" s="148">
        <v>0</v>
      </c>
      <c r="G148" s="148">
        <v>800</v>
      </c>
      <c r="H148" s="148">
        <f>G148</f>
        <v>800</v>
      </c>
      <c r="I148" s="148"/>
      <c r="J148" s="33"/>
    </row>
    <row r="149" spans="1:10" ht="12.75" customHeight="1">
      <c r="A149" s="36"/>
      <c r="B149" s="124"/>
      <c r="C149" s="8">
        <v>4440</v>
      </c>
      <c r="D149" s="118" t="s">
        <v>178</v>
      </c>
      <c r="E149" s="148">
        <v>35900</v>
      </c>
      <c r="F149" s="148">
        <v>0</v>
      </c>
      <c r="G149" s="148">
        <v>35900</v>
      </c>
      <c r="H149" s="148">
        <f>G149</f>
        <v>35900</v>
      </c>
      <c r="I149" s="148"/>
      <c r="J149" s="33"/>
    </row>
    <row r="150" spans="1:10" ht="12.75" customHeight="1">
      <c r="A150" s="36"/>
      <c r="B150" s="85">
        <v>80113</v>
      </c>
      <c r="C150" s="86" t="s">
        <v>199</v>
      </c>
      <c r="D150" s="86"/>
      <c r="E150" s="18">
        <v>199798.38</v>
      </c>
      <c r="F150" s="18">
        <v>12000</v>
      </c>
      <c r="G150" s="18">
        <v>211798.38</v>
      </c>
      <c r="H150" s="18">
        <f>SUM(H151:H158)</f>
        <v>211798.38</v>
      </c>
      <c r="I150" s="18">
        <f>SUM(I151:I158)</f>
        <v>42400</v>
      </c>
      <c r="J150" s="50">
        <f>SUM(J151:J158)</f>
        <v>0</v>
      </c>
    </row>
    <row r="151" spans="1:10" ht="12.75" customHeight="1">
      <c r="A151" s="36"/>
      <c r="B151" s="156"/>
      <c r="C151" s="8">
        <v>4010</v>
      </c>
      <c r="D151" s="118" t="s">
        <v>163</v>
      </c>
      <c r="E151" s="148">
        <v>32000</v>
      </c>
      <c r="F151" s="148">
        <v>0</v>
      </c>
      <c r="G151" s="148">
        <v>32000</v>
      </c>
      <c r="H151" s="148">
        <f>G151</f>
        <v>32000</v>
      </c>
      <c r="I151" s="148">
        <f>H151</f>
        <v>32000</v>
      </c>
      <c r="J151" s="33"/>
    </row>
    <row r="152" spans="1:10" ht="12.75" customHeight="1">
      <c r="A152" s="36"/>
      <c r="B152" s="156"/>
      <c r="C152" s="8">
        <v>4040</v>
      </c>
      <c r="D152" s="118" t="s">
        <v>164</v>
      </c>
      <c r="E152" s="148">
        <v>3400</v>
      </c>
      <c r="F152" s="148">
        <v>0</v>
      </c>
      <c r="G152" s="148">
        <v>3400</v>
      </c>
      <c r="H152" s="148">
        <f>G152</f>
        <v>3400</v>
      </c>
      <c r="I152" s="148">
        <f>H152</f>
        <v>3400</v>
      </c>
      <c r="J152" s="33"/>
    </row>
    <row r="153" spans="1:10" ht="12.75" customHeight="1">
      <c r="A153" s="36"/>
      <c r="B153" s="156"/>
      <c r="C153" s="8">
        <v>4110</v>
      </c>
      <c r="D153" s="118" t="s">
        <v>165</v>
      </c>
      <c r="E153" s="148">
        <v>6000</v>
      </c>
      <c r="F153" s="148">
        <v>0</v>
      </c>
      <c r="G153" s="148">
        <v>6000</v>
      </c>
      <c r="H153" s="148">
        <f>G153</f>
        <v>6000</v>
      </c>
      <c r="I153" s="148">
        <f>H153</f>
        <v>6000</v>
      </c>
      <c r="J153" s="33"/>
    </row>
    <row r="154" spans="1:10" ht="12.75" customHeight="1">
      <c r="A154" s="36"/>
      <c r="B154" s="156"/>
      <c r="C154" s="8">
        <v>4120</v>
      </c>
      <c r="D154" s="118" t="s">
        <v>166</v>
      </c>
      <c r="E154" s="148">
        <v>1000</v>
      </c>
      <c r="F154" s="148">
        <v>0</v>
      </c>
      <c r="G154" s="148">
        <v>1000</v>
      </c>
      <c r="H154" s="148">
        <f>G154</f>
        <v>1000</v>
      </c>
      <c r="I154" s="148">
        <f>H154</f>
        <v>1000</v>
      </c>
      <c r="J154" s="33"/>
    </row>
    <row r="155" spans="1:10" ht="12.75" customHeight="1">
      <c r="A155" s="36"/>
      <c r="B155" s="156"/>
      <c r="C155" s="8">
        <v>4210</v>
      </c>
      <c r="D155" s="118" t="s">
        <v>161</v>
      </c>
      <c r="E155" s="148">
        <v>10000</v>
      </c>
      <c r="F155" s="148">
        <v>0</v>
      </c>
      <c r="G155" s="148">
        <v>10000</v>
      </c>
      <c r="H155" s="148">
        <f>G155</f>
        <v>10000</v>
      </c>
      <c r="I155" s="148"/>
      <c r="J155" s="33"/>
    </row>
    <row r="156" spans="1:10" ht="12.75" customHeight="1">
      <c r="A156" s="36"/>
      <c r="B156" s="156"/>
      <c r="C156" s="8">
        <v>4300</v>
      </c>
      <c r="D156" s="118" t="s">
        <v>169</v>
      </c>
      <c r="E156" s="148">
        <v>140000</v>
      </c>
      <c r="F156" s="148">
        <v>12000</v>
      </c>
      <c r="G156" s="148">
        <v>152000</v>
      </c>
      <c r="H156" s="148">
        <f>G156</f>
        <v>152000</v>
      </c>
      <c r="I156" s="148"/>
      <c r="J156" s="33"/>
    </row>
    <row r="157" spans="1:10" ht="12.75" customHeight="1">
      <c r="A157" s="36"/>
      <c r="B157" s="156"/>
      <c r="C157" s="8">
        <v>4430</v>
      </c>
      <c r="D157" s="118" t="s">
        <v>156</v>
      </c>
      <c r="E157" s="148">
        <v>5000</v>
      </c>
      <c r="F157" s="148">
        <v>0</v>
      </c>
      <c r="G157" s="148">
        <v>5000</v>
      </c>
      <c r="H157" s="148">
        <f>G157</f>
        <v>5000</v>
      </c>
      <c r="I157" s="148"/>
      <c r="J157" s="33"/>
    </row>
    <row r="158" spans="1:10" ht="12.75" customHeight="1">
      <c r="A158" s="36"/>
      <c r="B158" s="156"/>
      <c r="C158" s="39">
        <v>4440</v>
      </c>
      <c r="D158" s="60" t="s">
        <v>178</v>
      </c>
      <c r="E158" s="148">
        <v>2398.38</v>
      </c>
      <c r="F158" s="148">
        <v>0</v>
      </c>
      <c r="G158" s="148">
        <v>2398.38</v>
      </c>
      <c r="H158" s="148">
        <f>G158</f>
        <v>2398.38</v>
      </c>
      <c r="I158" s="148"/>
      <c r="J158" s="33"/>
    </row>
    <row r="159" spans="1:10" ht="12.75" customHeight="1">
      <c r="A159" s="36"/>
      <c r="B159" s="135">
        <v>80146</v>
      </c>
      <c r="C159" s="86" t="s">
        <v>200</v>
      </c>
      <c r="D159" s="86"/>
      <c r="E159" s="150">
        <v>14550</v>
      </c>
      <c r="F159" s="150">
        <v>0</v>
      </c>
      <c r="G159" s="150">
        <v>14550</v>
      </c>
      <c r="H159" s="150">
        <f>SUM(H160:H162)</f>
        <v>14550</v>
      </c>
      <c r="I159" s="150">
        <f>SUM(I160:I162)</f>
        <v>0</v>
      </c>
      <c r="J159" s="151">
        <f>SUM(J160:J162)</f>
        <v>0</v>
      </c>
    </row>
    <row r="160" spans="1:10" ht="12.75" customHeight="1">
      <c r="A160" s="36"/>
      <c r="B160" s="133"/>
      <c r="C160" s="39">
        <v>4210</v>
      </c>
      <c r="D160" s="60" t="s">
        <v>161</v>
      </c>
      <c r="E160" s="148">
        <v>3000</v>
      </c>
      <c r="F160" s="148">
        <v>0</v>
      </c>
      <c r="G160" s="148">
        <v>3000</v>
      </c>
      <c r="H160" s="148">
        <f>E160</f>
        <v>3000</v>
      </c>
      <c r="I160" s="148"/>
      <c r="J160" s="33"/>
    </row>
    <row r="161" spans="1:10" ht="12.75" customHeight="1">
      <c r="A161" s="36"/>
      <c r="B161" s="157"/>
      <c r="C161" s="8">
        <v>4410</v>
      </c>
      <c r="D161" s="118" t="s">
        <v>170</v>
      </c>
      <c r="E161" s="148">
        <v>2600</v>
      </c>
      <c r="F161" s="148">
        <v>0</v>
      </c>
      <c r="G161" s="148">
        <v>2600</v>
      </c>
      <c r="H161" s="148">
        <f>E161</f>
        <v>2600</v>
      </c>
      <c r="I161" s="148"/>
      <c r="J161" s="33"/>
    </row>
    <row r="162" spans="1:10" ht="12.75" customHeight="1">
      <c r="A162" s="36"/>
      <c r="B162" s="132"/>
      <c r="C162" s="117">
        <v>4700</v>
      </c>
      <c r="D162" s="118" t="s">
        <v>179</v>
      </c>
      <c r="E162" s="148">
        <v>8950</v>
      </c>
      <c r="F162" s="148">
        <v>0</v>
      </c>
      <c r="G162" s="148">
        <v>8950</v>
      </c>
      <c r="H162" s="148">
        <f>E162</f>
        <v>8950</v>
      </c>
      <c r="I162" s="148"/>
      <c r="J162" s="33"/>
    </row>
    <row r="163" spans="1:10" ht="12.75" customHeight="1">
      <c r="A163" s="36"/>
      <c r="B163" s="158">
        <v>80195</v>
      </c>
      <c r="C163" s="26" t="s">
        <v>119</v>
      </c>
      <c r="D163" s="26"/>
      <c r="E163" s="150">
        <v>99900</v>
      </c>
      <c r="F163" s="150">
        <v>0</v>
      </c>
      <c r="G163" s="150">
        <v>99900</v>
      </c>
      <c r="H163" s="150">
        <f>SUM(H164:H167)</f>
        <v>89900</v>
      </c>
      <c r="I163" s="159">
        <f>SUM(I164:I167)</f>
        <v>8100</v>
      </c>
      <c r="J163" s="159">
        <f>SUM(J164:J167)</f>
        <v>10000</v>
      </c>
    </row>
    <row r="164" spans="1:10" ht="12.75" customHeight="1">
      <c r="A164" s="36"/>
      <c r="B164" s="160"/>
      <c r="C164" s="8">
        <v>4170</v>
      </c>
      <c r="D164" s="60" t="s">
        <v>173</v>
      </c>
      <c r="E164" s="148">
        <v>8100</v>
      </c>
      <c r="F164" s="148">
        <v>0</v>
      </c>
      <c r="G164" s="148">
        <v>8100</v>
      </c>
      <c r="H164" s="148">
        <f>E164</f>
        <v>8100</v>
      </c>
      <c r="I164" s="148">
        <f>H164</f>
        <v>8100</v>
      </c>
      <c r="J164" s="150"/>
    </row>
    <row r="165" spans="1:10" ht="12.75" customHeight="1">
      <c r="A165" s="36"/>
      <c r="B165" s="160"/>
      <c r="C165" s="8">
        <v>4300</v>
      </c>
      <c r="D165" s="118" t="s">
        <v>169</v>
      </c>
      <c r="E165" s="148">
        <v>80000</v>
      </c>
      <c r="F165" s="148">
        <v>0</v>
      </c>
      <c r="G165" s="148">
        <v>80000</v>
      </c>
      <c r="H165" s="148">
        <f>E165</f>
        <v>80000</v>
      </c>
      <c r="I165" s="148"/>
      <c r="J165" s="33"/>
    </row>
    <row r="166" spans="1:10" ht="12.75" customHeight="1">
      <c r="A166" s="36"/>
      <c r="B166" s="79"/>
      <c r="C166" s="39">
        <v>4440</v>
      </c>
      <c r="D166" s="60" t="s">
        <v>178</v>
      </c>
      <c r="E166" s="148">
        <v>1800</v>
      </c>
      <c r="F166" s="148">
        <v>0</v>
      </c>
      <c r="G166" s="148">
        <v>1800</v>
      </c>
      <c r="H166" s="148">
        <f>E166</f>
        <v>1800</v>
      </c>
      <c r="I166" s="148"/>
      <c r="J166" s="33"/>
    </row>
    <row r="167" spans="1:10" ht="12.75" customHeight="1">
      <c r="A167" s="87"/>
      <c r="B167" s="161"/>
      <c r="C167" s="162">
        <v>6050</v>
      </c>
      <c r="D167" s="127" t="s">
        <v>142</v>
      </c>
      <c r="E167" s="163">
        <v>10000</v>
      </c>
      <c r="F167" s="163">
        <v>0</v>
      </c>
      <c r="G167" s="163">
        <v>10000</v>
      </c>
      <c r="H167" s="163"/>
      <c r="I167" s="163"/>
      <c r="J167" s="129">
        <f>G167</f>
        <v>10000</v>
      </c>
    </row>
    <row r="168" spans="1:243" s="107" customFormat="1" ht="12.75">
      <c r="A168" s="82">
        <v>851</v>
      </c>
      <c r="B168" s="83" t="s">
        <v>201</v>
      </c>
      <c r="C168" s="83"/>
      <c r="D168" s="83"/>
      <c r="E168" s="84">
        <v>45000</v>
      </c>
      <c r="F168" s="84">
        <v>8000</v>
      </c>
      <c r="G168" s="84">
        <v>53000</v>
      </c>
      <c r="H168" s="84">
        <f>SUM(H172,H169)</f>
        <v>53000</v>
      </c>
      <c r="I168" s="84">
        <f>SUM(I172,I169)</f>
        <v>20922</v>
      </c>
      <c r="J168" s="121">
        <f>SUM(J172)</f>
        <v>0</v>
      </c>
      <c r="IE168" s="2"/>
      <c r="IF168" s="2"/>
      <c r="IG168"/>
      <c r="IH168"/>
      <c r="II168"/>
    </row>
    <row r="169" spans="1:243" s="107" customFormat="1" ht="12.75">
      <c r="A169" s="164"/>
      <c r="B169" s="135">
        <v>85153</v>
      </c>
      <c r="C169" s="86" t="s">
        <v>202</v>
      </c>
      <c r="D169" s="86"/>
      <c r="E169" s="18">
        <v>6000</v>
      </c>
      <c r="F169" s="18">
        <v>0</v>
      </c>
      <c r="G169" s="18">
        <v>6000</v>
      </c>
      <c r="H169" s="18">
        <f>SUM(H170:H171)</f>
        <v>6000</v>
      </c>
      <c r="I169" s="18">
        <f>SUM(I170:I171)</f>
        <v>0</v>
      </c>
      <c r="J169" s="18">
        <f>SUM(J170:J171)</f>
        <v>0</v>
      </c>
      <c r="IE169" s="2"/>
      <c r="IF169" s="2"/>
      <c r="IG169"/>
      <c r="IH169"/>
      <c r="II169"/>
    </row>
    <row r="170" spans="1:243" s="107" customFormat="1" ht="12.75">
      <c r="A170" s="164"/>
      <c r="B170" s="124"/>
      <c r="C170" s="8">
        <v>4210</v>
      </c>
      <c r="D170" s="118" t="s">
        <v>161</v>
      </c>
      <c r="E170" s="20">
        <v>2000</v>
      </c>
      <c r="F170" s="20">
        <v>0</v>
      </c>
      <c r="G170" s="20">
        <v>2000</v>
      </c>
      <c r="H170" s="20">
        <f>G170</f>
        <v>2000</v>
      </c>
      <c r="I170" s="20"/>
      <c r="J170" s="121"/>
      <c r="IE170" s="2"/>
      <c r="IF170" s="2"/>
      <c r="IG170"/>
      <c r="IH170"/>
      <c r="II170"/>
    </row>
    <row r="171" spans="1:243" s="107" customFormat="1" ht="12.75">
      <c r="A171" s="164"/>
      <c r="B171" s="124"/>
      <c r="C171" s="8">
        <v>4300</v>
      </c>
      <c r="D171" s="118" t="s">
        <v>169</v>
      </c>
      <c r="E171" s="20">
        <v>4000</v>
      </c>
      <c r="F171" s="20">
        <v>0</v>
      </c>
      <c r="G171" s="20">
        <v>4000</v>
      </c>
      <c r="H171" s="20">
        <f>G171</f>
        <v>4000</v>
      </c>
      <c r="I171" s="20"/>
      <c r="J171" s="121"/>
      <c r="IE171" s="2"/>
      <c r="IF171" s="2"/>
      <c r="IG171"/>
      <c r="IH171"/>
      <c r="II171"/>
    </row>
    <row r="172" spans="1:243" s="125" customFormat="1" ht="12.75" customHeight="1">
      <c r="A172" s="36"/>
      <c r="B172" s="135">
        <v>85154</v>
      </c>
      <c r="C172" s="86" t="s">
        <v>203</v>
      </c>
      <c r="D172" s="86"/>
      <c r="E172" s="18">
        <v>39000</v>
      </c>
      <c r="F172" s="18">
        <v>8000</v>
      </c>
      <c r="G172" s="18">
        <v>47000</v>
      </c>
      <c r="H172" s="18">
        <f>SUM(H173:H181)</f>
        <v>47000</v>
      </c>
      <c r="I172" s="18">
        <f>SUM(I173:I181)</f>
        <v>20922</v>
      </c>
      <c r="J172" s="50">
        <f>SUM(J173:J180)</f>
        <v>0</v>
      </c>
      <c r="IE172" s="2"/>
      <c r="IF172" s="2"/>
      <c r="IG172"/>
      <c r="IH172"/>
      <c r="II172"/>
    </row>
    <row r="173" spans="1:10" ht="12.75" customHeight="1">
      <c r="A173" s="36"/>
      <c r="B173" s="124"/>
      <c r="C173" s="8">
        <v>3030</v>
      </c>
      <c r="D173" s="118" t="s">
        <v>168</v>
      </c>
      <c r="E173" s="20">
        <v>3000</v>
      </c>
      <c r="F173" s="20">
        <v>0</v>
      </c>
      <c r="G173" s="20">
        <v>3000</v>
      </c>
      <c r="H173" s="20">
        <f>G173</f>
        <v>3000</v>
      </c>
      <c r="I173" s="20"/>
      <c r="J173" s="33"/>
    </row>
    <row r="174" spans="1:10" ht="12.75" customHeight="1">
      <c r="A174" s="36"/>
      <c r="B174" s="124"/>
      <c r="C174" s="8">
        <v>4010</v>
      </c>
      <c r="D174" s="118" t="s">
        <v>163</v>
      </c>
      <c r="E174" s="20">
        <v>2400</v>
      </c>
      <c r="F174" s="20">
        <v>0</v>
      </c>
      <c r="G174" s="20">
        <v>2400</v>
      </c>
      <c r="H174" s="20">
        <f>G174</f>
        <v>2400</v>
      </c>
      <c r="I174" s="20">
        <f>H174</f>
        <v>2400</v>
      </c>
      <c r="J174" s="33"/>
    </row>
    <row r="175" spans="1:10" ht="12.75" customHeight="1">
      <c r="A175" s="36"/>
      <c r="B175" s="124"/>
      <c r="C175" s="8">
        <v>4110</v>
      </c>
      <c r="D175" s="118" t="s">
        <v>165</v>
      </c>
      <c r="E175" s="20">
        <v>362</v>
      </c>
      <c r="F175" s="20">
        <v>0</v>
      </c>
      <c r="G175" s="20">
        <v>362</v>
      </c>
      <c r="H175" s="20">
        <f>G175</f>
        <v>362</v>
      </c>
      <c r="I175" s="20">
        <f>H175</f>
        <v>362</v>
      </c>
      <c r="J175" s="33"/>
    </row>
    <row r="176" spans="1:10" ht="12.75" customHeight="1">
      <c r="A176" s="36"/>
      <c r="B176" s="124"/>
      <c r="C176" s="8">
        <v>4120</v>
      </c>
      <c r="D176" s="118" t="s">
        <v>166</v>
      </c>
      <c r="E176" s="20">
        <v>60</v>
      </c>
      <c r="F176" s="20">
        <v>0</v>
      </c>
      <c r="G176" s="20">
        <v>60</v>
      </c>
      <c r="H176" s="20">
        <f>G176</f>
        <v>60</v>
      </c>
      <c r="I176" s="20">
        <f>H176</f>
        <v>60</v>
      </c>
      <c r="J176" s="33"/>
    </row>
    <row r="177" spans="1:10" ht="12.75" customHeight="1">
      <c r="A177" s="36"/>
      <c r="B177" s="124"/>
      <c r="C177" s="72">
        <v>4170</v>
      </c>
      <c r="D177" s="60" t="s">
        <v>173</v>
      </c>
      <c r="E177" s="20">
        <v>10100</v>
      </c>
      <c r="F177" s="20">
        <v>8000</v>
      </c>
      <c r="G177" s="20">
        <v>18100</v>
      </c>
      <c r="H177" s="20">
        <f>G177</f>
        <v>18100</v>
      </c>
      <c r="I177" s="20">
        <f>H177</f>
        <v>18100</v>
      </c>
      <c r="J177" s="33"/>
    </row>
    <row r="178" spans="1:10" ht="12.75" customHeight="1">
      <c r="A178" s="36"/>
      <c r="B178" s="124"/>
      <c r="C178" s="8">
        <v>4210</v>
      </c>
      <c r="D178" s="118" t="s">
        <v>161</v>
      </c>
      <c r="E178" s="20">
        <v>3300</v>
      </c>
      <c r="F178" s="20">
        <v>0</v>
      </c>
      <c r="G178" s="20">
        <v>3300</v>
      </c>
      <c r="H178" s="20">
        <f>G178</f>
        <v>3300</v>
      </c>
      <c r="I178" s="20"/>
      <c r="J178" s="33"/>
    </row>
    <row r="179" spans="1:10" ht="12.75" customHeight="1">
      <c r="A179" s="36"/>
      <c r="B179" s="124"/>
      <c r="C179" s="8">
        <v>4300</v>
      </c>
      <c r="D179" s="118" t="s">
        <v>169</v>
      </c>
      <c r="E179" s="20">
        <v>18878</v>
      </c>
      <c r="F179" s="20">
        <v>0</v>
      </c>
      <c r="G179" s="20">
        <v>18878</v>
      </c>
      <c r="H179" s="20">
        <f>G179</f>
        <v>18878</v>
      </c>
      <c r="I179" s="20"/>
      <c r="J179" s="33"/>
    </row>
    <row r="180" spans="1:10" ht="12.75" customHeight="1">
      <c r="A180" s="36"/>
      <c r="B180" s="124"/>
      <c r="C180" s="8">
        <v>4410</v>
      </c>
      <c r="D180" s="118" t="s">
        <v>170</v>
      </c>
      <c r="E180" s="20">
        <v>500</v>
      </c>
      <c r="F180" s="20">
        <v>0</v>
      </c>
      <c r="G180" s="20">
        <v>500</v>
      </c>
      <c r="H180" s="20">
        <f>G180</f>
        <v>500</v>
      </c>
      <c r="I180" s="20"/>
      <c r="J180" s="33"/>
    </row>
    <row r="181" spans="1:10" ht="12.75" customHeight="1">
      <c r="A181" s="87"/>
      <c r="B181" s="132"/>
      <c r="C181" s="117">
        <v>4700</v>
      </c>
      <c r="D181" s="118" t="s">
        <v>179</v>
      </c>
      <c r="E181" s="20">
        <v>400</v>
      </c>
      <c r="F181" s="20">
        <v>0</v>
      </c>
      <c r="G181" s="20">
        <v>400</v>
      </c>
      <c r="H181" s="20">
        <f>G181</f>
        <v>400</v>
      </c>
      <c r="I181" s="20"/>
      <c r="J181" s="33"/>
    </row>
    <row r="182" spans="1:10" ht="12.75">
      <c r="A182" s="82">
        <v>852</v>
      </c>
      <c r="B182" s="83" t="s">
        <v>106</v>
      </c>
      <c r="C182" s="83"/>
      <c r="D182" s="83"/>
      <c r="E182" s="165">
        <v>1788716</v>
      </c>
      <c r="F182" s="165">
        <v>45479</v>
      </c>
      <c r="G182" s="165">
        <v>1834195</v>
      </c>
      <c r="H182" s="165">
        <f>SUM(H196,H198,H201,H205,H218,H185,H183,H203)</f>
        <v>1834195</v>
      </c>
      <c r="I182" s="165">
        <f>SUM(I196,I198,I201,I205,I218,I185,I183,I203)</f>
        <v>190955</v>
      </c>
      <c r="J182" s="165">
        <f>SUM(J196,J198,J201,J205,J218,J185,J183,J203)</f>
        <v>0</v>
      </c>
    </row>
    <row r="183" spans="1:10" ht="12.75">
      <c r="A183" s="164"/>
      <c r="B183" s="135">
        <v>85202</v>
      </c>
      <c r="C183" s="86" t="s">
        <v>204</v>
      </c>
      <c r="D183" s="86"/>
      <c r="E183" s="166">
        <v>60000</v>
      </c>
      <c r="F183" s="166">
        <v>0</v>
      </c>
      <c r="G183" s="166">
        <v>60000</v>
      </c>
      <c r="H183" s="166">
        <f>SUM(H184)</f>
        <v>60000</v>
      </c>
      <c r="I183" s="166">
        <f>SUM(I184)</f>
        <v>0</v>
      </c>
      <c r="J183" s="151">
        <f>SUM(J184)</f>
        <v>0</v>
      </c>
    </row>
    <row r="184" spans="1:10" ht="12.75">
      <c r="A184" s="164"/>
      <c r="B184" s="167"/>
      <c r="C184" s="8">
        <v>4300</v>
      </c>
      <c r="D184" s="118" t="s">
        <v>169</v>
      </c>
      <c r="E184" s="168">
        <v>60000</v>
      </c>
      <c r="F184" s="168">
        <v>0</v>
      </c>
      <c r="G184" s="168">
        <v>60000</v>
      </c>
      <c r="H184" s="168">
        <f>G184</f>
        <v>60000</v>
      </c>
      <c r="I184" s="168"/>
      <c r="J184" s="33"/>
    </row>
    <row r="185" spans="1:10" ht="24.75" customHeight="1">
      <c r="A185" s="164"/>
      <c r="B185" s="25" t="s">
        <v>107</v>
      </c>
      <c r="C185" s="44" t="s">
        <v>108</v>
      </c>
      <c r="D185" s="44"/>
      <c r="E185" s="27">
        <v>1199870</v>
      </c>
      <c r="F185" s="27">
        <v>23518</v>
      </c>
      <c r="G185" s="27">
        <v>1223388</v>
      </c>
      <c r="H185" s="27">
        <f>SUM(H186:H195)</f>
        <v>1223388</v>
      </c>
      <c r="I185" s="27">
        <f>SUM(I186:I195)</f>
        <v>35560</v>
      </c>
      <c r="J185" s="27">
        <f>SUM(J186:J195)</f>
        <v>0</v>
      </c>
    </row>
    <row r="186" spans="1:10" ht="12.75">
      <c r="A186" s="164"/>
      <c r="B186" s="45"/>
      <c r="C186" s="117">
        <v>3110</v>
      </c>
      <c r="D186" s="118" t="s">
        <v>205</v>
      </c>
      <c r="E186" s="41">
        <v>1157860</v>
      </c>
      <c r="F186" s="41">
        <v>22812</v>
      </c>
      <c r="G186" s="41">
        <v>1180672</v>
      </c>
      <c r="H186" s="41">
        <f>G186</f>
        <v>1180672</v>
      </c>
      <c r="I186" s="41"/>
      <c r="J186" s="33"/>
    </row>
    <row r="187" spans="1:10" ht="12.75">
      <c r="A187" s="164"/>
      <c r="B187" s="45"/>
      <c r="C187" s="8">
        <v>4010</v>
      </c>
      <c r="D187" s="118" t="s">
        <v>163</v>
      </c>
      <c r="E187" s="41">
        <v>30500</v>
      </c>
      <c r="F187" s="41">
        <v>-1860</v>
      </c>
      <c r="G187" s="41">
        <v>28640</v>
      </c>
      <c r="H187" s="41">
        <f>G187</f>
        <v>28640</v>
      </c>
      <c r="I187" s="41">
        <f>H187</f>
        <v>28640</v>
      </c>
      <c r="J187" s="33"/>
    </row>
    <row r="188" spans="1:10" ht="12.75">
      <c r="A188" s="164"/>
      <c r="B188" s="45"/>
      <c r="C188" s="8">
        <v>4040</v>
      </c>
      <c r="D188" s="118" t="s">
        <v>164</v>
      </c>
      <c r="E188" s="41">
        <v>2500</v>
      </c>
      <c r="F188" s="41">
        <v>0</v>
      </c>
      <c r="G188" s="41">
        <v>2500</v>
      </c>
      <c r="H188" s="41">
        <f>G188</f>
        <v>2500</v>
      </c>
      <c r="I188" s="41">
        <f>H188</f>
        <v>2500</v>
      </c>
      <c r="J188" s="33"/>
    </row>
    <row r="189" spans="1:10" ht="12.75">
      <c r="A189" s="164"/>
      <c r="B189" s="45"/>
      <c r="C189" s="8">
        <v>4110</v>
      </c>
      <c r="D189" s="118" t="s">
        <v>165</v>
      </c>
      <c r="E189" s="41">
        <v>3670</v>
      </c>
      <c r="F189" s="41">
        <v>0</v>
      </c>
      <c r="G189" s="41">
        <v>3670</v>
      </c>
      <c r="H189" s="41">
        <f>G189</f>
        <v>3670</v>
      </c>
      <c r="I189" s="41">
        <f>H189</f>
        <v>3670</v>
      </c>
      <c r="J189" s="33"/>
    </row>
    <row r="190" spans="1:10" ht="12.75">
      <c r="A190" s="164"/>
      <c r="B190" s="45"/>
      <c r="C190" s="8">
        <v>4120</v>
      </c>
      <c r="D190" s="118" t="s">
        <v>166</v>
      </c>
      <c r="E190" s="41">
        <v>750</v>
      </c>
      <c r="F190" s="41">
        <v>0</v>
      </c>
      <c r="G190" s="41">
        <v>750</v>
      </c>
      <c r="H190" s="41">
        <f>G190</f>
        <v>750</v>
      </c>
      <c r="I190" s="41">
        <f>H190</f>
        <v>750</v>
      </c>
      <c r="J190" s="33"/>
    </row>
    <row r="191" spans="1:10" ht="12.75">
      <c r="A191" s="164"/>
      <c r="B191" s="45"/>
      <c r="C191" s="8">
        <v>4210</v>
      </c>
      <c r="D191" s="118" t="s">
        <v>161</v>
      </c>
      <c r="E191" s="41">
        <v>1000</v>
      </c>
      <c r="F191" s="41">
        <v>2066</v>
      </c>
      <c r="G191" s="41">
        <v>3066</v>
      </c>
      <c r="H191" s="41">
        <f>G191</f>
        <v>3066</v>
      </c>
      <c r="I191" s="41"/>
      <c r="J191" s="33"/>
    </row>
    <row r="192" spans="1:10" ht="12.75">
      <c r="A192" s="164"/>
      <c r="B192" s="169"/>
      <c r="C192" s="8">
        <v>4300</v>
      </c>
      <c r="D192" s="118" t="s">
        <v>169</v>
      </c>
      <c r="E192" s="41">
        <v>2590</v>
      </c>
      <c r="F192" s="41">
        <v>0</v>
      </c>
      <c r="G192" s="41">
        <v>2590</v>
      </c>
      <c r="H192" s="41">
        <f>G192</f>
        <v>2590</v>
      </c>
      <c r="I192" s="41"/>
      <c r="J192" s="33"/>
    </row>
    <row r="193" spans="1:10" ht="12.75">
      <c r="A193" s="164"/>
      <c r="B193" s="169"/>
      <c r="C193" s="8">
        <v>4410</v>
      </c>
      <c r="D193" s="118" t="s">
        <v>170</v>
      </c>
      <c r="E193" s="41">
        <v>0</v>
      </c>
      <c r="F193" s="41">
        <v>100</v>
      </c>
      <c r="G193" s="41">
        <v>100</v>
      </c>
      <c r="H193" s="41">
        <f>G193</f>
        <v>100</v>
      </c>
      <c r="I193" s="41"/>
      <c r="J193" s="33"/>
    </row>
    <row r="194" spans="1:10" ht="12.75">
      <c r="A194" s="164"/>
      <c r="B194" s="169"/>
      <c r="C194" s="8">
        <v>4440</v>
      </c>
      <c r="D194" s="118" t="s">
        <v>178</v>
      </c>
      <c r="E194" s="41">
        <v>1000</v>
      </c>
      <c r="F194" s="41">
        <v>0</v>
      </c>
      <c r="G194" s="41">
        <v>1000</v>
      </c>
      <c r="H194" s="41">
        <f>G194</f>
        <v>1000</v>
      </c>
      <c r="I194" s="41"/>
      <c r="J194" s="33"/>
    </row>
    <row r="195" spans="1:10" ht="12.75">
      <c r="A195" s="164"/>
      <c r="B195" s="169"/>
      <c r="C195" s="117">
        <v>4700</v>
      </c>
      <c r="D195" s="118" t="s">
        <v>179</v>
      </c>
      <c r="E195" s="41">
        <v>0</v>
      </c>
      <c r="F195" s="41">
        <v>400</v>
      </c>
      <c r="G195" s="41">
        <v>400</v>
      </c>
      <c r="H195" s="41">
        <f>G195</f>
        <v>400</v>
      </c>
      <c r="I195" s="41"/>
      <c r="J195" s="33"/>
    </row>
    <row r="196" spans="1:10" ht="24.75" customHeight="1">
      <c r="A196" s="170"/>
      <c r="B196" s="108" t="s">
        <v>109</v>
      </c>
      <c r="C196" s="171" t="s">
        <v>110</v>
      </c>
      <c r="D196" s="171"/>
      <c r="E196" s="18">
        <v>10173</v>
      </c>
      <c r="F196" s="18">
        <v>63</v>
      </c>
      <c r="G196" s="18">
        <v>10236</v>
      </c>
      <c r="H196" s="18">
        <f>SUM(H197)</f>
        <v>10236</v>
      </c>
      <c r="I196" s="18">
        <f>SUM(I197)</f>
        <v>10236</v>
      </c>
      <c r="J196" s="50">
        <f>SUM(J197)</f>
        <v>0</v>
      </c>
    </row>
    <row r="197" spans="1:10" ht="12.75" customHeight="1">
      <c r="A197" s="170"/>
      <c r="B197" s="119"/>
      <c r="C197" s="172" t="s">
        <v>206</v>
      </c>
      <c r="D197" s="173" t="s">
        <v>207</v>
      </c>
      <c r="E197" s="20">
        <v>10173</v>
      </c>
      <c r="F197" s="20">
        <v>63</v>
      </c>
      <c r="G197" s="20">
        <v>10236</v>
      </c>
      <c r="H197" s="20">
        <f>G197</f>
        <v>10236</v>
      </c>
      <c r="I197" s="20">
        <f>H197</f>
        <v>10236</v>
      </c>
      <c r="J197" s="33"/>
    </row>
    <row r="198" spans="1:10" ht="12.75" customHeight="1">
      <c r="A198" s="36"/>
      <c r="B198" s="135">
        <v>85214</v>
      </c>
      <c r="C198" s="17" t="s">
        <v>208</v>
      </c>
      <c r="D198" s="17"/>
      <c r="E198" s="150">
        <v>114111</v>
      </c>
      <c r="F198" s="150">
        <v>-1259</v>
      </c>
      <c r="G198" s="150">
        <v>112852</v>
      </c>
      <c r="H198" s="150">
        <f>SUM(H199:H200)</f>
        <v>112852</v>
      </c>
      <c r="I198" s="150">
        <f>SUM(I199:I200)</f>
        <v>0</v>
      </c>
      <c r="J198" s="150">
        <f>SUM(J199:J200)</f>
        <v>0</v>
      </c>
    </row>
    <row r="199" spans="1:10" ht="12.75" customHeight="1">
      <c r="A199" s="36"/>
      <c r="B199" s="133"/>
      <c r="C199" s="117">
        <v>3110</v>
      </c>
      <c r="D199" s="118" t="s">
        <v>205</v>
      </c>
      <c r="E199" s="20">
        <v>104251</v>
      </c>
      <c r="F199" s="20">
        <v>-1259</v>
      </c>
      <c r="G199" s="20">
        <v>102992</v>
      </c>
      <c r="H199" s="20">
        <f>G199</f>
        <v>102992</v>
      </c>
      <c r="I199" s="20"/>
      <c r="J199" s="33"/>
    </row>
    <row r="200" spans="1:10" ht="12.75" customHeight="1">
      <c r="A200" s="36"/>
      <c r="B200" s="116"/>
      <c r="C200" s="72">
        <v>3119</v>
      </c>
      <c r="D200" s="65" t="s">
        <v>205</v>
      </c>
      <c r="E200" s="20">
        <v>9860</v>
      </c>
      <c r="F200" s="20">
        <v>0</v>
      </c>
      <c r="G200" s="20">
        <v>9860</v>
      </c>
      <c r="H200" s="20">
        <f>G200</f>
        <v>9860</v>
      </c>
      <c r="I200" s="20"/>
      <c r="J200" s="33"/>
    </row>
    <row r="201" spans="1:10" ht="12.75" customHeight="1">
      <c r="A201" s="36"/>
      <c r="B201" s="174" t="s">
        <v>209</v>
      </c>
      <c r="C201" s="175" t="s">
        <v>210</v>
      </c>
      <c r="D201" s="175"/>
      <c r="E201" s="18">
        <v>90000</v>
      </c>
      <c r="F201" s="18">
        <v>0</v>
      </c>
      <c r="G201" s="18">
        <v>90000</v>
      </c>
      <c r="H201" s="18">
        <f>SUM(H202)</f>
        <v>90000</v>
      </c>
      <c r="I201" s="18">
        <f>SUM(I202)</f>
        <v>0</v>
      </c>
      <c r="J201" s="50">
        <f>SUM(J202)</f>
        <v>0</v>
      </c>
    </row>
    <row r="202" spans="1:10" ht="12.75" customHeight="1">
      <c r="A202" s="36"/>
      <c r="B202" s="176"/>
      <c r="C202" s="117">
        <v>3110</v>
      </c>
      <c r="D202" s="118" t="s">
        <v>205</v>
      </c>
      <c r="E202" s="20">
        <v>90000</v>
      </c>
      <c r="F202" s="20">
        <v>0</v>
      </c>
      <c r="G202" s="20">
        <v>90000</v>
      </c>
      <c r="H202" s="20">
        <f>G202</f>
        <v>90000</v>
      </c>
      <c r="I202" s="20"/>
      <c r="J202" s="33"/>
    </row>
    <row r="203" spans="1:10" ht="12.75" customHeight="1">
      <c r="A203" s="36"/>
      <c r="B203" s="25" t="s">
        <v>115</v>
      </c>
      <c r="C203" s="26" t="s">
        <v>116</v>
      </c>
      <c r="D203" s="26"/>
      <c r="E203" s="18">
        <v>29475</v>
      </c>
      <c r="F203" s="18">
        <v>186</v>
      </c>
      <c r="G203" s="18">
        <v>29661</v>
      </c>
      <c r="H203" s="18">
        <f>SUM(H204)</f>
        <v>29661</v>
      </c>
      <c r="I203" s="18">
        <f>SUM(I204)</f>
        <v>0</v>
      </c>
      <c r="J203" s="50">
        <f>SUM(J204)</f>
        <v>0</v>
      </c>
    </row>
    <row r="204" spans="1:10" ht="12.75" customHeight="1">
      <c r="A204" s="87"/>
      <c r="B204" s="116"/>
      <c r="C204" s="117">
        <v>3110</v>
      </c>
      <c r="D204" s="118" t="s">
        <v>205</v>
      </c>
      <c r="E204" s="20">
        <v>29475</v>
      </c>
      <c r="F204" s="20">
        <v>186</v>
      </c>
      <c r="G204" s="20">
        <v>29661</v>
      </c>
      <c r="H204" s="177">
        <f>G204</f>
        <v>29661</v>
      </c>
      <c r="I204" s="20"/>
      <c r="J204" s="33"/>
    </row>
    <row r="205" spans="1:10" ht="12.75" customHeight="1">
      <c r="A205" s="155"/>
      <c r="B205" s="135">
        <v>85219</v>
      </c>
      <c r="C205" s="86" t="s">
        <v>118</v>
      </c>
      <c r="D205" s="86"/>
      <c r="E205" s="150">
        <v>169968</v>
      </c>
      <c r="F205" s="150">
        <v>3691</v>
      </c>
      <c r="G205" s="150">
        <v>173659</v>
      </c>
      <c r="H205" s="150">
        <f>SUM(H206:H217)</f>
        <v>173659</v>
      </c>
      <c r="I205" s="150">
        <f>SUM(I206:I217)</f>
        <v>145159</v>
      </c>
      <c r="J205" s="150">
        <f>SUM(J206:J217)</f>
        <v>0</v>
      </c>
    </row>
    <row r="206" spans="1:10" ht="12.75" customHeight="1">
      <c r="A206" s="36"/>
      <c r="B206" s="133"/>
      <c r="C206" s="8">
        <v>3020</v>
      </c>
      <c r="D206" s="118" t="s">
        <v>172</v>
      </c>
      <c r="E206" s="177">
        <v>800</v>
      </c>
      <c r="F206" s="177">
        <v>-300</v>
      </c>
      <c r="G206" s="177">
        <v>500</v>
      </c>
      <c r="H206" s="177">
        <f>G206</f>
        <v>500</v>
      </c>
      <c r="I206" s="177"/>
      <c r="J206" s="33"/>
    </row>
    <row r="207" spans="1:10" ht="12.75" customHeight="1">
      <c r="A207" s="36"/>
      <c r="B207" s="169"/>
      <c r="C207" s="8">
        <v>4010</v>
      </c>
      <c r="D207" s="118" t="s">
        <v>163</v>
      </c>
      <c r="E207" s="177">
        <v>110168</v>
      </c>
      <c r="F207" s="177">
        <v>-4509</v>
      </c>
      <c r="G207" s="177">
        <v>105659</v>
      </c>
      <c r="H207" s="177">
        <f>G207</f>
        <v>105659</v>
      </c>
      <c r="I207" s="177">
        <f>H207</f>
        <v>105659</v>
      </c>
      <c r="J207" s="33"/>
    </row>
    <row r="208" spans="1:10" ht="12.75" customHeight="1">
      <c r="A208" s="36"/>
      <c r="B208" s="169"/>
      <c r="C208" s="8">
        <v>4040</v>
      </c>
      <c r="D208" s="118" t="s">
        <v>164</v>
      </c>
      <c r="E208" s="177">
        <v>12800</v>
      </c>
      <c r="F208" s="177">
        <v>0</v>
      </c>
      <c r="G208" s="177">
        <v>12800</v>
      </c>
      <c r="H208" s="177">
        <f>G208</f>
        <v>12800</v>
      </c>
      <c r="I208" s="177">
        <f>H208</f>
        <v>12800</v>
      </c>
      <c r="J208" s="33"/>
    </row>
    <row r="209" spans="1:10" ht="12.75" customHeight="1">
      <c r="A209" s="36"/>
      <c r="B209" s="169"/>
      <c r="C209" s="8">
        <v>4110</v>
      </c>
      <c r="D209" s="118" t="s">
        <v>165</v>
      </c>
      <c r="E209" s="177">
        <v>17400</v>
      </c>
      <c r="F209" s="177">
        <v>0</v>
      </c>
      <c r="G209" s="177">
        <v>17400</v>
      </c>
      <c r="H209" s="177">
        <f>G209</f>
        <v>17400</v>
      </c>
      <c r="I209" s="177">
        <f>H209</f>
        <v>17400</v>
      </c>
      <c r="J209" s="33"/>
    </row>
    <row r="210" spans="1:10" ht="12.75" customHeight="1">
      <c r="A210" s="36"/>
      <c r="B210" s="169"/>
      <c r="C210" s="72">
        <v>4120</v>
      </c>
      <c r="D210" s="118" t="s">
        <v>166</v>
      </c>
      <c r="E210" s="177">
        <v>3300</v>
      </c>
      <c r="F210" s="177">
        <v>0</v>
      </c>
      <c r="G210" s="177">
        <v>3300</v>
      </c>
      <c r="H210" s="177">
        <f>G210</f>
        <v>3300</v>
      </c>
      <c r="I210" s="177">
        <f>H210</f>
        <v>3300</v>
      </c>
      <c r="J210" s="33"/>
    </row>
    <row r="211" spans="1:10" ht="12.75" customHeight="1">
      <c r="A211" s="36"/>
      <c r="B211" s="169"/>
      <c r="C211" s="72">
        <v>4170</v>
      </c>
      <c r="D211" s="60" t="s">
        <v>173</v>
      </c>
      <c r="E211" s="177">
        <v>0</v>
      </c>
      <c r="F211" s="177">
        <v>6000</v>
      </c>
      <c r="G211" s="177">
        <v>6000</v>
      </c>
      <c r="H211" s="177">
        <f>G211</f>
        <v>6000</v>
      </c>
      <c r="I211" s="177">
        <f>H211</f>
        <v>6000</v>
      </c>
      <c r="J211" s="33"/>
    </row>
    <row r="212" spans="1:10" ht="12.75" customHeight="1">
      <c r="A212" s="36"/>
      <c r="B212" s="169"/>
      <c r="C212" s="8">
        <v>4210</v>
      </c>
      <c r="D212" s="118" t="s">
        <v>161</v>
      </c>
      <c r="E212" s="177">
        <v>7000</v>
      </c>
      <c r="F212" s="177">
        <v>1000</v>
      </c>
      <c r="G212" s="177">
        <v>8000</v>
      </c>
      <c r="H212" s="177">
        <f>G212</f>
        <v>8000</v>
      </c>
      <c r="I212" s="177"/>
      <c r="J212" s="33"/>
    </row>
    <row r="213" spans="1:10" ht="12.75" customHeight="1">
      <c r="A213" s="36"/>
      <c r="B213" s="169"/>
      <c r="C213" s="8">
        <v>4300</v>
      </c>
      <c r="D213" s="118" t="s">
        <v>169</v>
      </c>
      <c r="E213" s="177">
        <v>10000</v>
      </c>
      <c r="F213" s="177">
        <v>0</v>
      </c>
      <c r="G213" s="177">
        <v>10000</v>
      </c>
      <c r="H213" s="177">
        <f>G213</f>
        <v>10000</v>
      </c>
      <c r="I213" s="177"/>
      <c r="J213" s="33"/>
    </row>
    <row r="214" spans="1:10" ht="12.75" customHeight="1">
      <c r="A214" s="36"/>
      <c r="B214" s="169"/>
      <c r="C214" s="8">
        <v>4410</v>
      </c>
      <c r="D214" s="118" t="s">
        <v>170</v>
      </c>
      <c r="E214" s="177">
        <v>4000</v>
      </c>
      <c r="F214" s="177">
        <v>0</v>
      </c>
      <c r="G214" s="177">
        <v>4000</v>
      </c>
      <c r="H214" s="177">
        <f>G214</f>
        <v>4000</v>
      </c>
      <c r="I214" s="177"/>
      <c r="J214" s="33"/>
    </row>
    <row r="215" spans="1:10" ht="12.75" customHeight="1">
      <c r="A215" s="36"/>
      <c r="B215" s="169"/>
      <c r="C215" s="8">
        <v>4430</v>
      </c>
      <c r="D215" s="118" t="s">
        <v>211</v>
      </c>
      <c r="E215" s="177">
        <v>500</v>
      </c>
      <c r="F215" s="177">
        <v>0</v>
      </c>
      <c r="G215" s="177">
        <v>500</v>
      </c>
      <c r="H215" s="177">
        <f>G215</f>
        <v>500</v>
      </c>
      <c r="I215" s="177"/>
      <c r="J215" s="33"/>
    </row>
    <row r="216" spans="1:10" ht="12.75" customHeight="1">
      <c r="A216" s="36"/>
      <c r="B216" s="169"/>
      <c r="C216" s="8">
        <v>4440</v>
      </c>
      <c r="D216" s="118" t="s">
        <v>178</v>
      </c>
      <c r="E216" s="177">
        <v>2000</v>
      </c>
      <c r="F216" s="177">
        <v>1500</v>
      </c>
      <c r="G216" s="177">
        <v>3500</v>
      </c>
      <c r="H216" s="177">
        <f>G216</f>
        <v>3500</v>
      </c>
      <c r="I216" s="177"/>
      <c r="J216" s="33"/>
    </row>
    <row r="217" spans="1:10" ht="12.75">
      <c r="A217" s="36"/>
      <c r="B217" s="169"/>
      <c r="C217" s="117">
        <v>4700</v>
      </c>
      <c r="D217" s="118" t="s">
        <v>179</v>
      </c>
      <c r="E217" s="177">
        <v>2000</v>
      </c>
      <c r="F217" s="177">
        <v>0</v>
      </c>
      <c r="G217" s="177">
        <v>2000</v>
      </c>
      <c r="H217" s="177">
        <f>G217</f>
        <v>2000</v>
      </c>
      <c r="I217" s="177"/>
      <c r="J217" s="33"/>
    </row>
    <row r="218" spans="1:10" ht="12.75" customHeight="1">
      <c r="A218" s="36"/>
      <c r="B218" s="135">
        <v>85295</v>
      </c>
      <c r="C218" s="86" t="s">
        <v>119</v>
      </c>
      <c r="D218" s="86"/>
      <c r="E218" s="150">
        <v>115119</v>
      </c>
      <c r="F218" s="150">
        <v>19280</v>
      </c>
      <c r="G218" s="150">
        <v>134399</v>
      </c>
      <c r="H218" s="150">
        <f>SUM(H219:H219)</f>
        <v>134399</v>
      </c>
      <c r="I218" s="150">
        <f>SUM(I219:I219)</f>
        <v>0</v>
      </c>
      <c r="J218" s="151">
        <f>SUM(J219)</f>
        <v>0</v>
      </c>
    </row>
    <row r="219" spans="1:10" ht="12.75">
      <c r="A219" s="87"/>
      <c r="B219" s="153"/>
      <c r="C219" s="8">
        <v>3110</v>
      </c>
      <c r="D219" s="118" t="s">
        <v>205</v>
      </c>
      <c r="E219" s="20">
        <v>115119</v>
      </c>
      <c r="F219" s="20">
        <v>19280</v>
      </c>
      <c r="G219" s="20">
        <v>134399</v>
      </c>
      <c r="H219" s="20">
        <f>G219</f>
        <v>134399</v>
      </c>
      <c r="I219" s="20"/>
      <c r="J219" s="33"/>
    </row>
    <row r="220" spans="1:10" ht="12.75">
      <c r="A220" s="82">
        <v>854</v>
      </c>
      <c r="B220" s="83" t="s">
        <v>212</v>
      </c>
      <c r="C220" s="83"/>
      <c r="D220" s="83"/>
      <c r="E220" s="84">
        <v>3000</v>
      </c>
      <c r="F220" s="84">
        <v>0</v>
      </c>
      <c r="G220" s="84">
        <v>3000</v>
      </c>
      <c r="H220" s="84">
        <f>SUM(H221)</f>
        <v>3000</v>
      </c>
      <c r="I220" s="84">
        <f>SUM(I221)</f>
        <v>0</v>
      </c>
      <c r="J220" s="84">
        <f>SUM(J221)</f>
        <v>0</v>
      </c>
    </row>
    <row r="221" spans="1:10" ht="12.75">
      <c r="A221" s="36"/>
      <c r="B221" s="135">
        <v>85415</v>
      </c>
      <c r="C221" s="86" t="s">
        <v>213</v>
      </c>
      <c r="D221" s="86"/>
      <c r="E221" s="166">
        <v>3000</v>
      </c>
      <c r="F221" s="166">
        <v>0</v>
      </c>
      <c r="G221" s="166">
        <v>3000</v>
      </c>
      <c r="H221" s="166">
        <f>H222</f>
        <v>3000</v>
      </c>
      <c r="I221" s="166">
        <f>I222</f>
        <v>0</v>
      </c>
      <c r="J221" s="166">
        <f>J222</f>
        <v>0</v>
      </c>
    </row>
    <row r="222" spans="1:10" ht="12.75">
      <c r="A222" s="87"/>
      <c r="B222" s="116"/>
      <c r="C222" s="8">
        <v>3260</v>
      </c>
      <c r="D222" s="118" t="s">
        <v>214</v>
      </c>
      <c r="E222" s="20">
        <v>3000</v>
      </c>
      <c r="F222" s="20">
        <v>0</v>
      </c>
      <c r="G222" s="20">
        <v>3000</v>
      </c>
      <c r="H222" s="20">
        <f>E222</f>
        <v>3000</v>
      </c>
      <c r="I222" s="20"/>
      <c r="J222" s="20"/>
    </row>
    <row r="223" spans="1:10" ht="12.75">
      <c r="A223" s="82">
        <v>900</v>
      </c>
      <c r="B223" s="83" t="s">
        <v>121</v>
      </c>
      <c r="C223" s="83"/>
      <c r="D223" s="83"/>
      <c r="E223" s="84">
        <v>835058.6</v>
      </c>
      <c r="F223" s="84">
        <v>35118.07</v>
      </c>
      <c r="G223" s="84">
        <v>870176.67</v>
      </c>
      <c r="H223" s="84">
        <f>SUM(H224,H234,H236,H243,H241)</f>
        <v>608360.67</v>
      </c>
      <c r="I223" s="84">
        <f>SUM(I224,I234,I236,I243,I241)</f>
        <v>79880</v>
      </c>
      <c r="J223" s="121">
        <f>SUM(J224,J234,J236,J243,J241)</f>
        <v>261816</v>
      </c>
    </row>
    <row r="224" spans="1:10" ht="12.75" customHeight="1">
      <c r="A224" s="36"/>
      <c r="B224" s="135">
        <v>90003</v>
      </c>
      <c r="C224" s="86" t="s">
        <v>215</v>
      </c>
      <c r="D224" s="86"/>
      <c r="E224" s="18">
        <v>320298.38</v>
      </c>
      <c r="F224" s="18">
        <v>0</v>
      </c>
      <c r="G224" s="18">
        <v>320298.38</v>
      </c>
      <c r="H224" s="18">
        <f>SUM(H225:H233)</f>
        <v>320298.38</v>
      </c>
      <c r="I224" s="18">
        <f>SUM(I225:I233)</f>
        <v>73400</v>
      </c>
      <c r="J224" s="50">
        <f>SUM(J225:J233)</f>
        <v>0</v>
      </c>
    </row>
    <row r="225" spans="1:10" ht="12.75" customHeight="1">
      <c r="A225" s="36"/>
      <c r="B225" s="133"/>
      <c r="C225" s="8">
        <v>3020</v>
      </c>
      <c r="D225" s="118" t="s">
        <v>172</v>
      </c>
      <c r="E225" s="20">
        <v>500</v>
      </c>
      <c r="F225" s="20">
        <v>0</v>
      </c>
      <c r="G225" s="20">
        <v>500</v>
      </c>
      <c r="H225" s="20">
        <f>G225</f>
        <v>500</v>
      </c>
      <c r="I225" s="20"/>
      <c r="J225" s="33"/>
    </row>
    <row r="226" spans="1:10" ht="12.75" customHeight="1">
      <c r="A226" s="36"/>
      <c r="B226" s="169"/>
      <c r="C226" s="8">
        <v>4010</v>
      </c>
      <c r="D226" s="118" t="s">
        <v>163</v>
      </c>
      <c r="E226" s="20">
        <v>57000</v>
      </c>
      <c r="F226" s="20">
        <v>0</v>
      </c>
      <c r="G226" s="20">
        <v>57000</v>
      </c>
      <c r="H226" s="20">
        <f>G226</f>
        <v>57000</v>
      </c>
      <c r="I226" s="20">
        <f>H226</f>
        <v>57000</v>
      </c>
      <c r="J226" s="33"/>
    </row>
    <row r="227" spans="1:10" ht="12.75" customHeight="1">
      <c r="A227" s="36"/>
      <c r="B227" s="169"/>
      <c r="C227" s="8">
        <v>4040</v>
      </c>
      <c r="D227" s="118" t="s">
        <v>164</v>
      </c>
      <c r="E227" s="20">
        <v>4820</v>
      </c>
      <c r="F227" s="20">
        <v>0</v>
      </c>
      <c r="G227" s="20">
        <v>4820</v>
      </c>
      <c r="H227" s="20">
        <f>G227</f>
        <v>4820</v>
      </c>
      <c r="I227" s="20">
        <f>H227</f>
        <v>4820</v>
      </c>
      <c r="J227" s="33"/>
    </row>
    <row r="228" spans="1:10" ht="12.75" customHeight="1">
      <c r="A228" s="36"/>
      <c r="B228" s="169"/>
      <c r="C228" s="8">
        <v>4110</v>
      </c>
      <c r="D228" s="118" t="s">
        <v>165</v>
      </c>
      <c r="E228" s="20">
        <v>10000</v>
      </c>
      <c r="F228" s="20">
        <v>0</v>
      </c>
      <c r="G228" s="20">
        <v>10000</v>
      </c>
      <c r="H228" s="20">
        <f>G228</f>
        <v>10000</v>
      </c>
      <c r="I228" s="20">
        <f>H228</f>
        <v>10000</v>
      </c>
      <c r="J228" s="33"/>
    </row>
    <row r="229" spans="1:243" s="107" customFormat="1" ht="12.75" customHeight="1">
      <c r="A229" s="36"/>
      <c r="B229" s="169"/>
      <c r="C229" s="8">
        <v>4120</v>
      </c>
      <c r="D229" s="118" t="s">
        <v>166</v>
      </c>
      <c r="E229" s="20">
        <v>1580</v>
      </c>
      <c r="F229" s="20">
        <v>0</v>
      </c>
      <c r="G229" s="20">
        <v>1580</v>
      </c>
      <c r="H229" s="20">
        <f>G229</f>
        <v>1580</v>
      </c>
      <c r="I229" s="20">
        <f>H229</f>
        <v>1580</v>
      </c>
      <c r="J229" s="131"/>
      <c r="IE229" s="2"/>
      <c r="IF229" s="2"/>
      <c r="IG229"/>
      <c r="IH229"/>
      <c r="II229"/>
    </row>
    <row r="230" spans="1:243" s="107" customFormat="1" ht="12.75" customHeight="1">
      <c r="A230" s="36"/>
      <c r="B230" s="169"/>
      <c r="C230" s="8">
        <v>4210</v>
      </c>
      <c r="D230" s="118" t="s">
        <v>161</v>
      </c>
      <c r="E230" s="20">
        <v>3000</v>
      </c>
      <c r="F230" s="20">
        <v>0</v>
      </c>
      <c r="G230" s="20">
        <v>3000</v>
      </c>
      <c r="H230" s="20">
        <f>G230</f>
        <v>3000</v>
      </c>
      <c r="I230" s="20"/>
      <c r="J230" s="131"/>
      <c r="IE230" s="2"/>
      <c r="IF230" s="2"/>
      <c r="IG230"/>
      <c r="IH230"/>
      <c r="II230"/>
    </row>
    <row r="231" spans="1:243" s="125" customFormat="1" ht="12.75" customHeight="1">
      <c r="A231" s="36"/>
      <c r="B231" s="169"/>
      <c r="C231" s="8">
        <v>4260</v>
      </c>
      <c r="D231" s="118" t="s">
        <v>174</v>
      </c>
      <c r="E231" s="20">
        <v>36000</v>
      </c>
      <c r="F231" s="20">
        <v>0</v>
      </c>
      <c r="G231" s="20">
        <v>36000</v>
      </c>
      <c r="H231" s="20">
        <f>G231</f>
        <v>36000</v>
      </c>
      <c r="I231" s="20"/>
      <c r="J231" s="121"/>
      <c r="IE231" s="2"/>
      <c r="IF231" s="2"/>
      <c r="IG231"/>
      <c r="IH231"/>
      <c r="II231"/>
    </row>
    <row r="232" spans="1:243" s="178" customFormat="1" ht="12.75" customHeight="1">
      <c r="A232" s="36"/>
      <c r="B232" s="169"/>
      <c r="C232" s="8">
        <v>4300</v>
      </c>
      <c r="D232" s="118" t="s">
        <v>216</v>
      </c>
      <c r="E232" s="20">
        <v>205000</v>
      </c>
      <c r="F232" s="20">
        <v>0</v>
      </c>
      <c r="G232" s="20">
        <v>205000</v>
      </c>
      <c r="H232" s="20">
        <f>G232</f>
        <v>205000</v>
      </c>
      <c r="I232" s="20"/>
      <c r="J232" s="33"/>
      <c r="IE232" s="2"/>
      <c r="IF232" s="2"/>
      <c r="IG232"/>
      <c r="IH232"/>
      <c r="II232"/>
    </row>
    <row r="233" spans="1:243" s="178" customFormat="1" ht="12.75" customHeight="1">
      <c r="A233" s="36"/>
      <c r="B233" s="169"/>
      <c r="C233" s="8">
        <v>4440</v>
      </c>
      <c r="D233" s="118" t="s">
        <v>178</v>
      </c>
      <c r="E233" s="20">
        <v>2398.38</v>
      </c>
      <c r="F233" s="20">
        <v>0</v>
      </c>
      <c r="G233" s="20">
        <v>2398.38</v>
      </c>
      <c r="H233" s="20">
        <f>G233</f>
        <v>2398.38</v>
      </c>
      <c r="I233" s="20"/>
      <c r="J233" s="33"/>
      <c r="IE233" s="2"/>
      <c r="IF233" s="2"/>
      <c r="IG233"/>
      <c r="IH233"/>
      <c r="II233"/>
    </row>
    <row r="234" spans="1:243" s="178" customFormat="1" ht="12.75" customHeight="1">
      <c r="A234" s="36"/>
      <c r="B234" s="85">
        <v>90004</v>
      </c>
      <c r="C234" s="86" t="s">
        <v>217</v>
      </c>
      <c r="D234" s="86"/>
      <c r="E234" s="18">
        <v>3000</v>
      </c>
      <c r="F234" s="18">
        <v>0</v>
      </c>
      <c r="G234" s="18">
        <v>3000</v>
      </c>
      <c r="H234" s="18">
        <f>SUM(H235)</f>
        <v>3000</v>
      </c>
      <c r="I234" s="18">
        <f>SUM(I235)</f>
        <v>0</v>
      </c>
      <c r="J234" s="50">
        <f>SUM(J235)</f>
        <v>0</v>
      </c>
      <c r="IE234" s="2"/>
      <c r="IF234" s="2"/>
      <c r="IG234"/>
      <c r="IH234"/>
      <c r="II234"/>
    </row>
    <row r="235" spans="1:243" s="178" customFormat="1" ht="12.75" customHeight="1">
      <c r="A235" s="36"/>
      <c r="B235" s="156"/>
      <c r="C235" s="8">
        <v>4210</v>
      </c>
      <c r="D235" s="118" t="s">
        <v>161</v>
      </c>
      <c r="E235" s="41">
        <v>3000</v>
      </c>
      <c r="F235" s="41">
        <v>0</v>
      </c>
      <c r="G235" s="41">
        <v>3000</v>
      </c>
      <c r="H235" s="41">
        <f>G235</f>
        <v>3000</v>
      </c>
      <c r="I235" s="41"/>
      <c r="J235" s="33"/>
      <c r="IE235" s="2"/>
      <c r="IF235" s="2"/>
      <c r="IG235"/>
      <c r="IH235"/>
      <c r="II235"/>
    </row>
    <row r="236" spans="1:243" s="178" customFormat="1" ht="12.75" customHeight="1">
      <c r="A236" s="36"/>
      <c r="B236" s="135">
        <v>90015</v>
      </c>
      <c r="C236" s="86" t="s">
        <v>218</v>
      </c>
      <c r="D236" s="86"/>
      <c r="E236" s="18">
        <v>110000</v>
      </c>
      <c r="F236" s="18">
        <v>0</v>
      </c>
      <c r="G236" s="18">
        <v>110000</v>
      </c>
      <c r="H236" s="18">
        <f>SUM(H237:H240)</f>
        <v>70000</v>
      </c>
      <c r="I236" s="18">
        <f>SUM(I237:I240)</f>
        <v>0</v>
      </c>
      <c r="J236" s="18">
        <f>SUM(J237:J240)</f>
        <v>40000</v>
      </c>
      <c r="IE236" s="2"/>
      <c r="IF236" s="2"/>
      <c r="IG236"/>
      <c r="IH236"/>
      <c r="II236"/>
    </row>
    <row r="237" spans="1:10" ht="12.75" customHeight="1">
      <c r="A237" s="36"/>
      <c r="B237" s="169"/>
      <c r="C237" s="117">
        <v>4260</v>
      </c>
      <c r="D237" s="118" t="s">
        <v>174</v>
      </c>
      <c r="E237" s="20">
        <v>60000</v>
      </c>
      <c r="F237" s="20">
        <v>0</v>
      </c>
      <c r="G237" s="20">
        <v>60000</v>
      </c>
      <c r="H237" s="20">
        <f>G237</f>
        <v>60000</v>
      </c>
      <c r="I237" s="20"/>
      <c r="J237" s="33"/>
    </row>
    <row r="238" spans="1:10" ht="12.75" customHeight="1">
      <c r="A238" s="36"/>
      <c r="B238" s="169"/>
      <c r="C238" s="117">
        <v>4270</v>
      </c>
      <c r="D238" s="118" t="s">
        <v>146</v>
      </c>
      <c r="E238" s="20">
        <v>10000</v>
      </c>
      <c r="F238" s="20">
        <v>0</v>
      </c>
      <c r="G238" s="20">
        <v>10000</v>
      </c>
      <c r="H238" s="20">
        <f>G238</f>
        <v>10000</v>
      </c>
      <c r="I238" s="20"/>
      <c r="J238" s="33"/>
    </row>
    <row r="239" spans="1:243" s="125" customFormat="1" ht="12.75" customHeight="1">
      <c r="A239" s="36"/>
      <c r="B239" s="169"/>
      <c r="C239" s="8">
        <v>4300</v>
      </c>
      <c r="D239" s="118" t="s">
        <v>216</v>
      </c>
      <c r="E239" s="20">
        <v>0</v>
      </c>
      <c r="F239" s="20">
        <v>0</v>
      </c>
      <c r="G239" s="20">
        <v>0</v>
      </c>
      <c r="H239" s="20">
        <f>G239</f>
        <v>0</v>
      </c>
      <c r="I239" s="20"/>
      <c r="J239" s="121"/>
      <c r="IE239" s="2"/>
      <c r="IF239" s="2"/>
      <c r="IG239"/>
      <c r="IH239"/>
      <c r="II239"/>
    </row>
    <row r="240" spans="1:243" s="125" customFormat="1" ht="12.75" customHeight="1">
      <c r="A240" s="87"/>
      <c r="B240" s="179"/>
      <c r="C240" s="180" t="s">
        <v>219</v>
      </c>
      <c r="D240" s="127" t="s">
        <v>142</v>
      </c>
      <c r="E240" s="181">
        <v>40000</v>
      </c>
      <c r="F240" s="181">
        <v>0</v>
      </c>
      <c r="G240" s="181">
        <v>40000</v>
      </c>
      <c r="H240" s="181"/>
      <c r="I240" s="181"/>
      <c r="J240" s="129">
        <f>G240</f>
        <v>40000</v>
      </c>
      <c r="IE240" s="2"/>
      <c r="IF240" s="2"/>
      <c r="IG240"/>
      <c r="IH240"/>
      <c r="II240"/>
    </row>
    <row r="241" spans="1:243" s="125" customFormat="1" ht="24.75" customHeight="1">
      <c r="A241" s="155"/>
      <c r="B241" s="78">
        <v>90019</v>
      </c>
      <c r="C241" s="44" t="s">
        <v>126</v>
      </c>
      <c r="D241" s="44"/>
      <c r="E241" s="166">
        <v>3050</v>
      </c>
      <c r="F241" s="166">
        <v>0</v>
      </c>
      <c r="G241" s="166">
        <v>3050</v>
      </c>
      <c r="H241" s="166">
        <f>SUM(H242:H242)</f>
        <v>3050</v>
      </c>
      <c r="I241" s="166">
        <f>SUM(I242:I242)</f>
        <v>0</v>
      </c>
      <c r="J241" s="166">
        <f>SUM(J242:J242)</f>
        <v>0</v>
      </c>
      <c r="IE241" s="2"/>
      <c r="IF241" s="2"/>
      <c r="IG241"/>
      <c r="IH241"/>
      <c r="II241"/>
    </row>
    <row r="242" spans="1:243" s="125" customFormat="1" ht="12.75">
      <c r="A242" s="36"/>
      <c r="B242" s="182"/>
      <c r="C242" s="39">
        <v>4300</v>
      </c>
      <c r="D242" s="60" t="s">
        <v>216</v>
      </c>
      <c r="E242" s="148">
        <v>3050</v>
      </c>
      <c r="F242" s="148">
        <v>0</v>
      </c>
      <c r="G242" s="148">
        <v>3050</v>
      </c>
      <c r="H242" s="148">
        <f>G242</f>
        <v>3050</v>
      </c>
      <c r="I242" s="148"/>
      <c r="J242" s="151"/>
      <c r="IE242" s="2"/>
      <c r="IF242" s="2"/>
      <c r="IG242"/>
      <c r="IH242"/>
      <c r="II242"/>
    </row>
    <row r="243" spans="1:10" ht="12.75" customHeight="1">
      <c r="A243" s="36"/>
      <c r="B243" s="183">
        <v>90095</v>
      </c>
      <c r="C243" s="86" t="s">
        <v>119</v>
      </c>
      <c r="D243" s="86"/>
      <c r="E243" s="18">
        <v>398710.22</v>
      </c>
      <c r="F243" s="18">
        <v>35118.07</v>
      </c>
      <c r="G243" s="18">
        <v>433828.29</v>
      </c>
      <c r="H243" s="18">
        <f>SUM(H244:H252)</f>
        <v>212012.29</v>
      </c>
      <c r="I243" s="18">
        <f>SUM(I244:I252)</f>
        <v>6480</v>
      </c>
      <c r="J243" s="18">
        <f>SUM(J244:J252)</f>
        <v>221816</v>
      </c>
    </row>
    <row r="244" spans="1:10" ht="12.75" customHeight="1">
      <c r="A244" s="36"/>
      <c r="B244" s="183"/>
      <c r="C244" s="8">
        <v>4010</v>
      </c>
      <c r="D244" s="118" t="s">
        <v>163</v>
      </c>
      <c r="E244" s="41">
        <v>0</v>
      </c>
      <c r="F244" s="41">
        <v>19000</v>
      </c>
      <c r="G244" s="41">
        <v>19000</v>
      </c>
      <c r="H244" s="41">
        <f>G244</f>
        <v>19000</v>
      </c>
      <c r="I244" s="18"/>
      <c r="J244" s="18"/>
    </row>
    <row r="245" spans="1:243" s="125" customFormat="1" ht="12.75" customHeight="1">
      <c r="A245" s="36"/>
      <c r="B245" s="183"/>
      <c r="C245" s="8">
        <v>4040</v>
      </c>
      <c r="D245" s="118" t="s">
        <v>164</v>
      </c>
      <c r="E245" s="41">
        <v>4710</v>
      </c>
      <c r="F245" s="41">
        <v>0</v>
      </c>
      <c r="G245" s="41">
        <v>4710</v>
      </c>
      <c r="H245" s="41">
        <f>G245</f>
        <v>4710</v>
      </c>
      <c r="I245" s="41">
        <f>H245</f>
        <v>4710</v>
      </c>
      <c r="J245" s="121"/>
      <c r="IE245" s="2"/>
      <c r="IF245" s="2"/>
      <c r="IG245"/>
      <c r="IH245"/>
      <c r="II245"/>
    </row>
    <row r="246" spans="1:243" s="125" customFormat="1" ht="12.75" customHeight="1">
      <c r="A246" s="36"/>
      <c r="B246" s="183"/>
      <c r="C246" s="8">
        <v>4110</v>
      </c>
      <c r="D246" s="118" t="s">
        <v>165</v>
      </c>
      <c r="E246" s="41">
        <v>650</v>
      </c>
      <c r="F246" s="41">
        <v>850</v>
      </c>
      <c r="G246" s="41">
        <v>1500</v>
      </c>
      <c r="H246" s="41">
        <f>G246</f>
        <v>1500</v>
      </c>
      <c r="I246" s="41">
        <f>H246</f>
        <v>1500</v>
      </c>
      <c r="J246" s="121"/>
      <c r="IE246" s="2"/>
      <c r="IF246" s="2"/>
      <c r="IG246"/>
      <c r="IH246"/>
      <c r="II246"/>
    </row>
    <row r="247" spans="1:243" s="125" customFormat="1" ht="12.75" customHeight="1">
      <c r="A247" s="36"/>
      <c r="B247" s="156"/>
      <c r="C247" s="8">
        <v>4120</v>
      </c>
      <c r="D247" s="118" t="s">
        <v>166</v>
      </c>
      <c r="E247" s="41">
        <v>120</v>
      </c>
      <c r="F247" s="41">
        <v>150</v>
      </c>
      <c r="G247" s="41">
        <v>270</v>
      </c>
      <c r="H247" s="41">
        <f>G247</f>
        <v>270</v>
      </c>
      <c r="I247" s="41">
        <f>H247</f>
        <v>270</v>
      </c>
      <c r="J247" s="121"/>
      <c r="IE247" s="2"/>
      <c r="IF247" s="2"/>
      <c r="IG247"/>
      <c r="IH247"/>
      <c r="II247"/>
    </row>
    <row r="248" spans="1:10" ht="12.75" customHeight="1">
      <c r="A248" s="36"/>
      <c r="B248" s="156"/>
      <c r="C248" s="8">
        <v>4210</v>
      </c>
      <c r="D248" s="118" t="s">
        <v>161</v>
      </c>
      <c r="E248" s="41">
        <v>40464.22</v>
      </c>
      <c r="F248" s="41">
        <v>118.07</v>
      </c>
      <c r="G248" s="41">
        <v>40582.29</v>
      </c>
      <c r="H248" s="41">
        <f>G248</f>
        <v>40582.29</v>
      </c>
      <c r="I248" s="41"/>
      <c r="J248" s="33"/>
    </row>
    <row r="249" spans="1:243" s="125" customFormat="1" ht="12.75" customHeight="1">
      <c r="A249" s="36"/>
      <c r="B249" s="156"/>
      <c r="C249" s="8">
        <v>4260</v>
      </c>
      <c r="D249" s="118" t="s">
        <v>174</v>
      </c>
      <c r="E249" s="41">
        <v>16000</v>
      </c>
      <c r="F249" s="41">
        <v>0</v>
      </c>
      <c r="G249" s="41">
        <v>16000</v>
      </c>
      <c r="H249" s="41">
        <f>G249</f>
        <v>16000</v>
      </c>
      <c r="I249" s="41"/>
      <c r="J249" s="121"/>
      <c r="IE249" s="2"/>
      <c r="IF249" s="2"/>
      <c r="IG249"/>
      <c r="IH249"/>
      <c r="II249"/>
    </row>
    <row r="250" spans="1:243" s="125" customFormat="1" ht="12.75" customHeight="1">
      <c r="A250" s="36"/>
      <c r="B250" s="156"/>
      <c r="C250" s="8">
        <v>4300</v>
      </c>
      <c r="D250" s="118" t="s">
        <v>216</v>
      </c>
      <c r="E250" s="41">
        <v>100000</v>
      </c>
      <c r="F250" s="41">
        <v>15000</v>
      </c>
      <c r="G250" s="41">
        <v>115000</v>
      </c>
      <c r="H250" s="41">
        <f>G250</f>
        <v>115000</v>
      </c>
      <c r="I250" s="41"/>
      <c r="J250" s="121"/>
      <c r="IE250" s="2"/>
      <c r="IF250" s="2"/>
      <c r="IG250"/>
      <c r="IH250"/>
      <c r="II250"/>
    </row>
    <row r="251" spans="1:243" s="125" customFormat="1" ht="12.75" customHeight="1">
      <c r="A251" s="36"/>
      <c r="B251" s="134"/>
      <c r="C251" s="8">
        <v>4430</v>
      </c>
      <c r="D251" s="118" t="s">
        <v>211</v>
      </c>
      <c r="E251" s="41">
        <v>14950</v>
      </c>
      <c r="F251" s="41">
        <v>0</v>
      </c>
      <c r="G251" s="41">
        <v>14950</v>
      </c>
      <c r="H251" s="41">
        <f>G251</f>
        <v>14950</v>
      </c>
      <c r="I251" s="41"/>
      <c r="J251" s="121"/>
      <c r="IE251" s="2"/>
      <c r="IF251" s="2"/>
      <c r="IG251"/>
      <c r="IH251"/>
      <c r="II251"/>
    </row>
    <row r="252" spans="1:243" s="125" customFormat="1" ht="12.75">
      <c r="A252" s="87"/>
      <c r="B252" s="88"/>
      <c r="C252" s="162">
        <v>6650</v>
      </c>
      <c r="D252" s="184" t="s">
        <v>220</v>
      </c>
      <c r="E252" s="185">
        <v>221816</v>
      </c>
      <c r="F252" s="185">
        <v>0</v>
      </c>
      <c r="G252" s="185">
        <v>221816</v>
      </c>
      <c r="H252" s="185"/>
      <c r="I252" s="185"/>
      <c r="J252" s="129">
        <f>G252</f>
        <v>221816</v>
      </c>
      <c r="IE252" s="2"/>
      <c r="IF252" s="2"/>
      <c r="IG252"/>
      <c r="IH252"/>
      <c r="II252"/>
    </row>
    <row r="253" spans="1:243" s="125" customFormat="1" ht="12.75">
      <c r="A253" s="82">
        <v>921</v>
      </c>
      <c r="B253" s="83" t="s">
        <v>221</v>
      </c>
      <c r="C253" s="83"/>
      <c r="D253" s="83"/>
      <c r="E253" s="165">
        <v>360000</v>
      </c>
      <c r="F253" s="165">
        <v>0</v>
      </c>
      <c r="G253" s="165">
        <v>360000</v>
      </c>
      <c r="H253" s="165">
        <f>SUM(H254,H256)</f>
        <v>360000</v>
      </c>
      <c r="I253" s="165">
        <f>SUM(I254,I256)</f>
        <v>0</v>
      </c>
      <c r="J253" s="165">
        <f>SUM(J254,J256)</f>
        <v>0</v>
      </c>
      <c r="IE253" s="2"/>
      <c r="IF253" s="2"/>
      <c r="IG253"/>
      <c r="IH253"/>
      <c r="II253"/>
    </row>
    <row r="254" spans="1:243" s="178" customFormat="1" ht="12.75">
      <c r="A254" s="36"/>
      <c r="B254" s="85">
        <v>92109</v>
      </c>
      <c r="C254" s="86" t="s">
        <v>222</v>
      </c>
      <c r="D254" s="86"/>
      <c r="E254" s="150">
        <v>250000</v>
      </c>
      <c r="F254" s="150">
        <v>0</v>
      </c>
      <c r="G254" s="150">
        <v>250000</v>
      </c>
      <c r="H254" s="150">
        <f>SUM(H255)</f>
        <v>250000</v>
      </c>
      <c r="I254" s="150">
        <f>SUM(I255)</f>
        <v>0</v>
      </c>
      <c r="J254" s="151">
        <f>SUM(J255)</f>
        <v>0</v>
      </c>
      <c r="IE254" s="2"/>
      <c r="IF254" s="2"/>
      <c r="IG254"/>
      <c r="IH254"/>
      <c r="II254"/>
    </row>
    <row r="255" spans="1:243" s="178" customFormat="1" ht="12.75">
      <c r="A255" s="36"/>
      <c r="B255" s="186"/>
      <c r="C255" s="39">
        <v>2480</v>
      </c>
      <c r="D255" s="187" t="s">
        <v>223</v>
      </c>
      <c r="E255" s="41">
        <v>250000</v>
      </c>
      <c r="F255" s="41">
        <v>0</v>
      </c>
      <c r="G255" s="41">
        <v>250000</v>
      </c>
      <c r="H255" s="41">
        <f>G255</f>
        <v>250000</v>
      </c>
      <c r="I255" s="41"/>
      <c r="J255" s="33"/>
      <c r="IE255" s="2"/>
      <c r="IF255" s="2"/>
      <c r="IG255"/>
      <c r="IH255"/>
      <c r="II255"/>
    </row>
    <row r="256" spans="1:243" s="178" customFormat="1" ht="12.75">
      <c r="A256" s="36"/>
      <c r="B256" s="85">
        <v>92116</v>
      </c>
      <c r="C256" s="86" t="s">
        <v>224</v>
      </c>
      <c r="D256" s="86"/>
      <c r="E256" s="18">
        <v>110000</v>
      </c>
      <c r="F256" s="18">
        <v>0</v>
      </c>
      <c r="G256" s="18">
        <v>110000</v>
      </c>
      <c r="H256" s="18">
        <f>SUM(H257)</f>
        <v>110000</v>
      </c>
      <c r="I256" s="18">
        <f>SUM(I257)</f>
        <v>0</v>
      </c>
      <c r="J256" s="50">
        <f>SUM(J257)</f>
        <v>0</v>
      </c>
      <c r="IE256" s="2"/>
      <c r="IF256" s="2"/>
      <c r="IG256"/>
      <c r="IH256"/>
      <c r="II256"/>
    </row>
    <row r="257" spans="1:243" s="178" customFormat="1" ht="12.75">
      <c r="A257" s="36"/>
      <c r="B257" s="186"/>
      <c r="C257" s="39">
        <v>2480</v>
      </c>
      <c r="D257" s="187" t="s">
        <v>223</v>
      </c>
      <c r="E257" s="41">
        <v>110000</v>
      </c>
      <c r="F257" s="41">
        <v>0</v>
      </c>
      <c r="G257" s="41">
        <v>110000</v>
      </c>
      <c r="H257" s="41">
        <f>G257</f>
        <v>110000</v>
      </c>
      <c r="I257" s="41"/>
      <c r="J257" s="33"/>
      <c r="IE257" s="2"/>
      <c r="IF257" s="2"/>
      <c r="IG257"/>
      <c r="IH257"/>
      <c r="II257"/>
    </row>
    <row r="258" spans="1:243" s="178" customFormat="1" ht="12.75">
      <c r="A258" s="82">
        <v>926</v>
      </c>
      <c r="B258" s="83" t="s">
        <v>129</v>
      </c>
      <c r="C258" s="83"/>
      <c r="D258" s="83"/>
      <c r="E258" s="84">
        <v>1346950</v>
      </c>
      <c r="F258" s="84">
        <v>0</v>
      </c>
      <c r="G258" s="84">
        <v>1346950</v>
      </c>
      <c r="H258" s="84">
        <f>SUM(H259,H261)</f>
        <v>37000</v>
      </c>
      <c r="I258" s="84">
        <f>SUM(I259,I261)</f>
        <v>0</v>
      </c>
      <c r="J258" s="84">
        <f>SUM(J259,J261)</f>
        <v>1309950</v>
      </c>
      <c r="IE258" s="2"/>
      <c r="IF258" s="2"/>
      <c r="IG258"/>
      <c r="IH258"/>
      <c r="II258"/>
    </row>
    <row r="259" spans="1:243" s="178" customFormat="1" ht="12.75">
      <c r="A259" s="164"/>
      <c r="B259" s="135">
        <v>92601</v>
      </c>
      <c r="C259" s="86" t="s">
        <v>130</v>
      </c>
      <c r="D259" s="86"/>
      <c r="E259" s="18">
        <v>1309950</v>
      </c>
      <c r="F259" s="18">
        <v>0</v>
      </c>
      <c r="G259" s="18">
        <v>1309950</v>
      </c>
      <c r="H259" s="18">
        <f>SUM(H260)</f>
        <v>0</v>
      </c>
      <c r="I259" s="18">
        <f>SUM(I260)</f>
        <v>0</v>
      </c>
      <c r="J259" s="18">
        <f>SUM(J260)</f>
        <v>1309950</v>
      </c>
      <c r="IE259" s="2"/>
      <c r="IF259" s="2"/>
      <c r="IG259"/>
      <c r="IH259"/>
      <c r="II259"/>
    </row>
    <row r="260" spans="1:243" s="178" customFormat="1" ht="12.75">
      <c r="A260" s="164"/>
      <c r="B260" s="167"/>
      <c r="C260" s="162">
        <v>6050</v>
      </c>
      <c r="D260" s="127" t="s">
        <v>142</v>
      </c>
      <c r="E260" s="163">
        <v>1309950</v>
      </c>
      <c r="F260" s="163">
        <v>0</v>
      </c>
      <c r="G260" s="163">
        <v>1309950</v>
      </c>
      <c r="H260" s="84"/>
      <c r="I260" s="84"/>
      <c r="J260" s="129">
        <f>G260</f>
        <v>1309950</v>
      </c>
      <c r="IE260" s="2"/>
      <c r="IF260" s="2"/>
      <c r="IG260"/>
      <c r="IH260"/>
      <c r="II260"/>
    </row>
    <row r="261" spans="1:243" s="107" customFormat="1" ht="12.75" customHeight="1">
      <c r="A261" s="36"/>
      <c r="B261" s="85">
        <v>92695</v>
      </c>
      <c r="C261" s="86" t="s">
        <v>119</v>
      </c>
      <c r="D261" s="86"/>
      <c r="E261" s="18">
        <v>37000</v>
      </c>
      <c r="F261" s="18">
        <v>0</v>
      </c>
      <c r="G261" s="18">
        <v>37000</v>
      </c>
      <c r="H261" s="18">
        <f>SUM(H262)</f>
        <v>37000</v>
      </c>
      <c r="I261" s="18">
        <f>SUM(I262)</f>
        <v>0</v>
      </c>
      <c r="J261" s="50">
        <f>SUM(J262)</f>
        <v>0</v>
      </c>
      <c r="IE261" s="2"/>
      <c r="IF261" s="2"/>
      <c r="IG261"/>
      <c r="IH261"/>
      <c r="II261"/>
    </row>
    <row r="262" spans="1:243" s="125" customFormat="1" ht="27.75" customHeight="1">
      <c r="A262" s="87"/>
      <c r="B262" s="188"/>
      <c r="C262" s="189">
        <v>2820</v>
      </c>
      <c r="D262" s="190" t="s">
        <v>225</v>
      </c>
      <c r="E262" s="191">
        <v>37000</v>
      </c>
      <c r="F262" s="191">
        <v>0</v>
      </c>
      <c r="G262" s="191">
        <v>37000</v>
      </c>
      <c r="H262" s="191">
        <f>G262</f>
        <v>37000</v>
      </c>
      <c r="I262" s="191"/>
      <c r="J262" s="121"/>
      <c r="IE262" s="2"/>
      <c r="IF262" s="2"/>
      <c r="IG262"/>
      <c r="IH262"/>
      <c r="II262"/>
    </row>
    <row r="263" spans="1:10" ht="12.75">
      <c r="A263" s="192" t="s">
        <v>226</v>
      </c>
      <c r="B263" s="192"/>
      <c r="C263" s="192"/>
      <c r="D263" s="192"/>
      <c r="E263" s="193">
        <f>SUM(E258,E253,E223,E182,E168,E100,E97,E94,E90,E78,E72,E32,E38,E28,E24,E21,E11,E35,E220)</f>
        <v>10203350.3</v>
      </c>
      <c r="F263" s="193">
        <f>SUM(F258,F253,F223,F182,F168,F100,F97,F94,F90,F78,F72,F32,F38,F28,F24,F21,F11,F35,F220)</f>
        <v>178389</v>
      </c>
      <c r="G263" s="193">
        <f>SUM(G258,G253,G223,G182,G168,G100,G97,G94,G90,G78,G72,G32,G38,G28,G24,G21,G11,G35,G220)</f>
        <v>10381739.3</v>
      </c>
      <c r="H263" s="193">
        <f>SUM(H258,H253,H223,H182,H168,H100,H97,H94,H90,H78,H72,H32,H38,H28,H24,H21,H11,H35,H220)</f>
        <v>8095778.23</v>
      </c>
      <c r="I263" s="193">
        <f>SUM(I258,I253,I223,I182,I168,I100,I97,I94,I90,I78,I72,I32,I38,I28,I24,I21,I11,I35,I220)</f>
        <v>3733760.75</v>
      </c>
      <c r="J263" s="193">
        <f>SUM(J258,J253,J223,J182,J168,J100,J97,J94,J90,J78,J72,J32,J38,J28,J24,J21,J11,J35,J220)</f>
        <v>2285961.07</v>
      </c>
    </row>
    <row r="264" spans="1:9" ht="12.75">
      <c r="A264" s="194"/>
      <c r="B264" s="194"/>
      <c r="C264" s="194"/>
      <c r="D264" s="194"/>
      <c r="E264" s="195"/>
      <c r="F264" s="195"/>
      <c r="G264" s="195"/>
      <c r="H264" s="195"/>
      <c r="I264" s="195"/>
    </row>
    <row r="267" ht="12.75">
      <c r="H267" s="196"/>
    </row>
  </sheetData>
  <sheetProtection selectLockedCells="1" selectUnlockedCells="1"/>
  <mergeCells count="74">
    <mergeCell ref="A7:A9"/>
    <mergeCell ref="B7:B9"/>
    <mergeCell ref="C7:C9"/>
    <mergeCell ref="D7:D9"/>
    <mergeCell ref="E7:E9"/>
    <mergeCell ref="F7:F9"/>
    <mergeCell ref="G7:G9"/>
    <mergeCell ref="H8:H9"/>
    <mergeCell ref="J8:J9"/>
    <mergeCell ref="B11:D11"/>
    <mergeCell ref="C12:D12"/>
    <mergeCell ref="C16:D16"/>
    <mergeCell ref="C18:D18"/>
    <mergeCell ref="B21:D21"/>
    <mergeCell ref="C22:D22"/>
    <mergeCell ref="B24:D24"/>
    <mergeCell ref="C25:D25"/>
    <mergeCell ref="B28:D28"/>
    <mergeCell ref="C29:D29"/>
    <mergeCell ref="B32:D32"/>
    <mergeCell ref="C33:D33"/>
    <mergeCell ref="B35:D35"/>
    <mergeCell ref="C36:D36"/>
    <mergeCell ref="B38:D38"/>
    <mergeCell ref="C39:D39"/>
    <mergeCell ref="C44:D44"/>
    <mergeCell ref="C49:D49"/>
    <mergeCell ref="C66:D66"/>
    <mergeCell ref="B72:D72"/>
    <mergeCell ref="C73:D73"/>
    <mergeCell ref="B78:D78"/>
    <mergeCell ref="C79:D79"/>
    <mergeCell ref="C87:D87"/>
    <mergeCell ref="B90:D90"/>
    <mergeCell ref="C91:D91"/>
    <mergeCell ref="B94:D94"/>
    <mergeCell ref="C95:D95"/>
    <mergeCell ref="B97:D97"/>
    <mergeCell ref="C98:D98"/>
    <mergeCell ref="B100:D100"/>
    <mergeCell ref="C101:D101"/>
    <mergeCell ref="C118:D118"/>
    <mergeCell ref="C126:D126"/>
    <mergeCell ref="C133:D133"/>
    <mergeCell ref="C150:D150"/>
    <mergeCell ref="C159:D159"/>
    <mergeCell ref="C163:D163"/>
    <mergeCell ref="B168:D168"/>
    <mergeCell ref="C169:D169"/>
    <mergeCell ref="C172:D172"/>
    <mergeCell ref="B182:D182"/>
    <mergeCell ref="C183:D183"/>
    <mergeCell ref="C185:D185"/>
    <mergeCell ref="C196:D196"/>
    <mergeCell ref="C198:D198"/>
    <mergeCell ref="C201:D201"/>
    <mergeCell ref="C203:D203"/>
    <mergeCell ref="C205:D205"/>
    <mergeCell ref="C218:D218"/>
    <mergeCell ref="B220:D220"/>
    <mergeCell ref="C221:D221"/>
    <mergeCell ref="B223:D223"/>
    <mergeCell ref="C224:D224"/>
    <mergeCell ref="C234:D234"/>
    <mergeCell ref="C236:D236"/>
    <mergeCell ref="C241:D241"/>
    <mergeCell ref="C243:D243"/>
    <mergeCell ref="B253:D253"/>
    <mergeCell ref="C254:D254"/>
    <mergeCell ref="C256:D256"/>
    <mergeCell ref="B258:D258"/>
    <mergeCell ref="C259:D259"/>
    <mergeCell ref="C261:D261"/>
    <mergeCell ref="A263:D263"/>
  </mergeCells>
  <printOptions horizontalCentered="1"/>
  <pageMargins left="0.39375" right="0.39375" top="0.7875" bottom="0.39375" header="0.5118055555555555" footer="0.5118055555555555"/>
  <pageSetup horizontalDpi="300" verticalDpi="300" orientation="landscape" paperSize="9" scale="90"/>
  <rowBreaks count="8" manualBreakCount="8">
    <brk id="31" max="255" man="1"/>
    <brk id="71" max="255" man="1"/>
    <brk id="99" max="255" man="1"/>
    <brk id="132" max="255" man="1"/>
    <brk id="167" max="255" man="1"/>
    <brk id="204" max="255" man="1"/>
    <brk id="240" max="255" man="1"/>
    <brk id="263" max="255" man="1"/>
  </rowBreaks>
  <colBreaks count="2" manualBreakCount="2">
    <brk id="7" max="65535" man="1"/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95" zoomScaleNormal="95" zoomScaleSheetLayoutView="55" workbookViewId="0" topLeftCell="A1">
      <selection activeCell="F54" sqref="F54"/>
    </sheetView>
  </sheetViews>
  <sheetFormatPr defaultColWidth="9.00390625" defaultRowHeight="12.75"/>
  <cols>
    <col min="1" max="1" width="7.75390625" style="197" customWidth="1"/>
    <col min="2" max="2" width="8.125" style="197" customWidth="1"/>
    <col min="3" max="3" width="5.75390625" style="197" customWidth="1"/>
    <col min="4" max="6" width="17.75390625" style="197" customWidth="1"/>
    <col min="7" max="7" width="13.75390625" style="197" customWidth="1"/>
    <col min="8" max="8" width="14.75390625" style="197" customWidth="1"/>
    <col min="9" max="9" width="17.75390625" style="197" customWidth="1"/>
    <col min="10" max="10" width="10.375" style="197" customWidth="1"/>
    <col min="11" max="255" width="9.00390625" style="197" customWidth="1"/>
  </cols>
  <sheetData>
    <row r="1" spans="1:10" ht="12.75">
      <c r="A1" s="198"/>
      <c r="B1" s="198"/>
      <c r="C1" s="198"/>
      <c r="D1" s="198"/>
      <c r="E1" s="199"/>
      <c r="F1" s="199"/>
      <c r="G1" s="199"/>
      <c r="H1" s="199"/>
      <c r="I1" s="3" t="s">
        <v>227</v>
      </c>
      <c r="J1" s="199"/>
    </row>
    <row r="2" spans="1:10" ht="12.75">
      <c r="A2" s="198"/>
      <c r="B2" s="198"/>
      <c r="C2" s="198"/>
      <c r="D2" s="198"/>
      <c r="E2" s="199"/>
      <c r="F2" s="199"/>
      <c r="G2" s="199"/>
      <c r="H2" s="199"/>
      <c r="I2" s="3" t="s">
        <v>1</v>
      </c>
      <c r="J2" s="199"/>
    </row>
    <row r="3" spans="1:10" ht="12.75">
      <c r="A3" s="198"/>
      <c r="B3" s="198"/>
      <c r="C3" s="198"/>
      <c r="D3" s="198"/>
      <c r="E3" s="199"/>
      <c r="F3" s="199"/>
      <c r="G3" s="199"/>
      <c r="H3" s="199"/>
      <c r="I3" s="4" t="s">
        <v>2</v>
      </c>
      <c r="J3" s="199"/>
    </row>
    <row r="4" spans="1:10" ht="12.75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2.75">
      <c r="A5" s="200" t="s">
        <v>228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2.75">
      <c r="A6" s="200" t="s">
        <v>229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" customHeight="1">
      <c r="A7" s="198"/>
      <c r="B7" s="198"/>
      <c r="C7" s="198"/>
      <c r="D7" s="198"/>
      <c r="E7" s="198"/>
      <c r="F7" s="201"/>
      <c r="G7" s="201"/>
      <c r="H7" s="201"/>
      <c r="I7" s="201"/>
      <c r="J7" s="202"/>
    </row>
    <row r="8" spans="1:10" ht="11.2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12.75" customHeight="1">
      <c r="A9" s="39" t="s">
        <v>230</v>
      </c>
      <c r="B9" s="39" t="s">
        <v>231</v>
      </c>
      <c r="C9" s="39" t="s">
        <v>13</v>
      </c>
      <c r="D9" s="203" t="s">
        <v>232</v>
      </c>
      <c r="E9" s="203" t="s">
        <v>233</v>
      </c>
      <c r="F9" s="203" t="s">
        <v>234</v>
      </c>
      <c r="G9" s="203"/>
      <c r="H9" s="203"/>
      <c r="I9" s="203"/>
      <c r="J9" s="203"/>
    </row>
    <row r="10" spans="1:10" ht="12.75" customHeight="1">
      <c r="A10" s="39"/>
      <c r="B10" s="39"/>
      <c r="C10" s="39"/>
      <c r="D10" s="203"/>
      <c r="E10" s="203"/>
      <c r="F10" s="203" t="s">
        <v>235</v>
      </c>
      <c r="G10" s="203" t="s">
        <v>136</v>
      </c>
      <c r="H10" s="203"/>
      <c r="I10" s="203"/>
      <c r="J10" s="203" t="s">
        <v>236</v>
      </c>
    </row>
    <row r="11" spans="1:10" ht="30.75" customHeight="1">
      <c r="A11" s="39"/>
      <c r="B11" s="39"/>
      <c r="C11" s="39"/>
      <c r="D11" s="203"/>
      <c r="E11" s="203"/>
      <c r="F11" s="203"/>
      <c r="G11" s="203" t="s">
        <v>237</v>
      </c>
      <c r="H11" s="203" t="s">
        <v>238</v>
      </c>
      <c r="I11" s="203" t="s">
        <v>239</v>
      </c>
      <c r="J11" s="203"/>
    </row>
    <row r="12" spans="1:10" ht="12.75">
      <c r="A12" s="204">
        <v>1</v>
      </c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9</v>
      </c>
      <c r="J12" s="204">
        <v>10</v>
      </c>
    </row>
    <row r="13" spans="1:10" ht="12.75">
      <c r="A13" s="205">
        <v>750</v>
      </c>
      <c r="B13" s="206"/>
      <c r="C13" s="206"/>
      <c r="D13" s="207">
        <f>SUM(D14,D20)</f>
        <v>29838</v>
      </c>
      <c r="E13" s="207">
        <f>SUM(E14,E20)</f>
        <v>29038</v>
      </c>
      <c r="F13" s="207">
        <f>SUM(F14,F20)</f>
        <v>29038</v>
      </c>
      <c r="G13" s="207">
        <f>SUM(G14,G20)</f>
        <v>24632.6</v>
      </c>
      <c r="H13" s="207">
        <f>SUM(H14,H20)</f>
        <v>4405.4</v>
      </c>
      <c r="I13" s="207">
        <f>SUM(I14,I20)</f>
        <v>0</v>
      </c>
      <c r="J13" s="207">
        <f>SUM(J14,J20)</f>
        <v>0</v>
      </c>
    </row>
    <row r="14" spans="1:10" ht="12.75">
      <c r="A14" s="208"/>
      <c r="B14" s="209">
        <v>75011</v>
      </c>
      <c r="C14" s="210"/>
      <c r="D14" s="211">
        <f>SUM(D15)</f>
        <v>20606</v>
      </c>
      <c r="E14" s="211">
        <f>SUM(E15:E19)</f>
        <v>20606</v>
      </c>
      <c r="F14" s="211">
        <f>SUM(F15:F19)</f>
        <v>20606</v>
      </c>
      <c r="G14" s="211">
        <f>SUM(G15:G19)</f>
        <v>17449</v>
      </c>
      <c r="H14" s="211">
        <f>SUM(H15:H19)</f>
        <v>3157</v>
      </c>
      <c r="I14" s="211">
        <f>SUM(I15:I19)</f>
        <v>0</v>
      </c>
      <c r="J14" s="211">
        <f>SUM(J15:J19)</f>
        <v>0</v>
      </c>
    </row>
    <row r="15" spans="1:10" ht="12.75">
      <c r="A15" s="212"/>
      <c r="B15" s="213"/>
      <c r="C15" s="72">
        <v>2010</v>
      </c>
      <c r="D15" s="214">
        <f>1!G27</f>
        <v>20606</v>
      </c>
      <c r="E15" s="211"/>
      <c r="F15" s="211"/>
      <c r="G15" s="211"/>
      <c r="H15" s="211"/>
      <c r="I15" s="211"/>
      <c r="J15" s="211"/>
    </row>
    <row r="16" spans="1:10" ht="12.75">
      <c r="A16" s="215"/>
      <c r="B16" s="216"/>
      <c r="C16" s="217">
        <v>4010</v>
      </c>
      <c r="D16" s="218"/>
      <c r="E16" s="219">
        <f>2!G40</f>
        <v>16039</v>
      </c>
      <c r="F16" s="219">
        <f>E16</f>
        <v>16039</v>
      </c>
      <c r="G16" s="219">
        <f>F16</f>
        <v>16039</v>
      </c>
      <c r="H16" s="219"/>
      <c r="I16" s="219"/>
      <c r="J16" s="214"/>
    </row>
    <row r="17" spans="1:10" ht="12.75">
      <c r="A17" s="215"/>
      <c r="B17" s="216"/>
      <c r="C17" s="217">
        <v>4040</v>
      </c>
      <c r="D17" s="218"/>
      <c r="E17" s="219">
        <f>2!G41</f>
        <v>1410</v>
      </c>
      <c r="F17" s="219">
        <f>E17</f>
        <v>1410</v>
      </c>
      <c r="G17" s="219">
        <f>F17</f>
        <v>1410</v>
      </c>
      <c r="H17" s="219"/>
      <c r="I17" s="219"/>
      <c r="J17" s="214"/>
    </row>
    <row r="18" spans="1:10" ht="12.75">
      <c r="A18" s="215"/>
      <c r="B18" s="216"/>
      <c r="C18" s="217">
        <v>4110</v>
      </c>
      <c r="D18" s="214"/>
      <c r="E18" s="219">
        <f>2!G42</f>
        <v>2764</v>
      </c>
      <c r="F18" s="219">
        <f>E18</f>
        <v>2764</v>
      </c>
      <c r="G18" s="219"/>
      <c r="H18" s="219">
        <f>F18</f>
        <v>2764</v>
      </c>
      <c r="I18" s="219"/>
      <c r="J18" s="214"/>
    </row>
    <row r="19" spans="1:10" ht="12.75">
      <c r="A19" s="215"/>
      <c r="B19" s="216"/>
      <c r="C19" s="217">
        <v>4120</v>
      </c>
      <c r="D19" s="214"/>
      <c r="E19" s="219">
        <f>2!G43</f>
        <v>393</v>
      </c>
      <c r="F19" s="219">
        <f>E19</f>
        <v>393</v>
      </c>
      <c r="G19" s="219"/>
      <c r="H19" s="219">
        <f>F19</f>
        <v>393</v>
      </c>
      <c r="I19" s="219"/>
      <c r="J19" s="214"/>
    </row>
    <row r="20" spans="1:10" ht="12.75">
      <c r="A20" s="215"/>
      <c r="B20" s="209">
        <v>75056</v>
      </c>
      <c r="C20" s="210"/>
      <c r="D20" s="211">
        <f>SUM(D21)</f>
        <v>9232</v>
      </c>
      <c r="E20" s="211">
        <f>SUM(E21:E25)</f>
        <v>8432</v>
      </c>
      <c r="F20" s="211">
        <f>SUM(F21:F25)</f>
        <v>8432</v>
      </c>
      <c r="G20" s="211">
        <f>SUM(G21:G25)</f>
        <v>7183.6</v>
      </c>
      <c r="H20" s="211">
        <f>SUM(H21:H25)</f>
        <v>1248.3999999999999</v>
      </c>
      <c r="I20" s="211">
        <f>SUM(I21:I25)</f>
        <v>0</v>
      </c>
      <c r="J20" s="211">
        <f>SUM(J21:J25)</f>
        <v>0</v>
      </c>
    </row>
    <row r="21" spans="1:10" ht="12.75">
      <c r="A21" s="215"/>
      <c r="B21" s="216"/>
      <c r="C21" s="72">
        <v>2010</v>
      </c>
      <c r="D21" s="214">
        <f>1!G29</f>
        <v>9232</v>
      </c>
      <c r="E21" s="211"/>
      <c r="F21" s="219"/>
      <c r="G21" s="219"/>
      <c r="H21" s="219"/>
      <c r="I21" s="219"/>
      <c r="J21" s="214"/>
    </row>
    <row r="22" spans="1:10" ht="12.75">
      <c r="A22" s="215"/>
      <c r="B22" s="216"/>
      <c r="C22" s="217">
        <v>4010</v>
      </c>
      <c r="D22" s="218"/>
      <c r="E22" s="219">
        <f>2!G67</f>
        <v>6400</v>
      </c>
      <c r="F22" s="219">
        <f>E22</f>
        <v>6400</v>
      </c>
      <c r="G22" s="219">
        <f>F22</f>
        <v>6400</v>
      </c>
      <c r="H22" s="219"/>
      <c r="I22" s="219"/>
      <c r="J22" s="214"/>
    </row>
    <row r="23" spans="1:10" ht="12.75">
      <c r="A23" s="215"/>
      <c r="B23" s="216"/>
      <c r="C23" s="217">
        <v>4110</v>
      </c>
      <c r="D23" s="218"/>
      <c r="E23" s="219">
        <f>2!G68</f>
        <v>1088.3999999999999</v>
      </c>
      <c r="F23" s="219">
        <f>E23</f>
        <v>1088.3999999999999</v>
      </c>
      <c r="G23" s="219"/>
      <c r="H23" s="219">
        <f>F23</f>
        <v>1088.3999999999999</v>
      </c>
      <c r="I23" s="219"/>
      <c r="J23" s="214"/>
    </row>
    <row r="24" spans="1:10" ht="12.75">
      <c r="A24" s="215"/>
      <c r="B24" s="216"/>
      <c r="C24" s="217">
        <v>4120</v>
      </c>
      <c r="D24" s="214"/>
      <c r="E24" s="219">
        <f>2!G69</f>
        <v>160</v>
      </c>
      <c r="F24" s="219">
        <f>E24</f>
        <v>160</v>
      </c>
      <c r="G24" s="219"/>
      <c r="H24" s="219">
        <f>F24</f>
        <v>160</v>
      </c>
      <c r="I24" s="219"/>
      <c r="J24" s="214"/>
    </row>
    <row r="25" spans="1:10" ht="12.75">
      <c r="A25" s="215"/>
      <c r="B25" s="216"/>
      <c r="C25" s="217">
        <v>4170</v>
      </c>
      <c r="D25" s="214"/>
      <c r="E25" s="219">
        <f>2!G70</f>
        <v>783.6</v>
      </c>
      <c r="F25" s="219">
        <f>E25</f>
        <v>783.6</v>
      </c>
      <c r="G25" s="219">
        <f>F25</f>
        <v>783.6</v>
      </c>
      <c r="H25" s="219"/>
      <c r="I25" s="219"/>
      <c r="J25" s="214"/>
    </row>
    <row r="26" spans="1:10" ht="12.75">
      <c r="A26" s="215"/>
      <c r="B26" s="216"/>
      <c r="C26" s="217">
        <v>4210</v>
      </c>
      <c r="D26" s="214"/>
      <c r="E26" s="219">
        <f>2!G71</f>
        <v>800</v>
      </c>
      <c r="F26" s="219"/>
      <c r="G26" s="219"/>
      <c r="H26" s="219"/>
      <c r="I26" s="219"/>
      <c r="J26" s="214"/>
    </row>
    <row r="27" spans="1:10" ht="12.75">
      <c r="A27" s="220">
        <v>751</v>
      </c>
      <c r="B27" s="221"/>
      <c r="C27" s="221"/>
      <c r="D27" s="222">
        <f>D28</f>
        <v>800</v>
      </c>
      <c r="E27" s="222">
        <f>E28</f>
        <v>800</v>
      </c>
      <c r="F27" s="222">
        <f>F28</f>
        <v>800</v>
      </c>
      <c r="G27" s="222">
        <f>G28</f>
        <v>500</v>
      </c>
      <c r="H27" s="222">
        <f>H28</f>
        <v>87.75</v>
      </c>
      <c r="I27" s="222">
        <f>I28</f>
        <v>0</v>
      </c>
      <c r="J27" s="222">
        <f>J28</f>
        <v>0</v>
      </c>
    </row>
    <row r="28" spans="1:10" ht="12.75">
      <c r="A28" s="223"/>
      <c r="B28" s="224">
        <v>75101</v>
      </c>
      <c r="C28" s="225"/>
      <c r="D28" s="226">
        <f>SUM(D29)</f>
        <v>800</v>
      </c>
      <c r="E28" s="226">
        <f>SUM(E29:E33)</f>
        <v>800</v>
      </c>
      <c r="F28" s="226">
        <f>SUM(F29:F33)</f>
        <v>800</v>
      </c>
      <c r="G28" s="226">
        <f>SUM(G29:G33)</f>
        <v>500</v>
      </c>
      <c r="H28" s="226">
        <f>SUM(H29:H33)</f>
        <v>87.75</v>
      </c>
      <c r="I28" s="226">
        <f>SUM(I29:I33)</f>
        <v>0</v>
      </c>
      <c r="J28" s="226">
        <f>SUM(J29:J33)</f>
        <v>0</v>
      </c>
    </row>
    <row r="29" spans="1:10" ht="12.75">
      <c r="A29" s="227"/>
      <c r="B29" s="227"/>
      <c r="C29" s="72">
        <v>2010</v>
      </c>
      <c r="D29" s="228">
        <f>1!G32</f>
        <v>800</v>
      </c>
      <c r="E29" s="228"/>
      <c r="F29" s="228"/>
      <c r="G29" s="228"/>
      <c r="H29" s="228"/>
      <c r="I29" s="228"/>
      <c r="J29" s="229"/>
    </row>
    <row r="30" spans="1:10" ht="12.75">
      <c r="A30" s="227"/>
      <c r="B30" s="227"/>
      <c r="C30" s="72">
        <v>4010</v>
      </c>
      <c r="D30" s="228"/>
      <c r="E30" s="228">
        <f>2!G74</f>
        <v>500</v>
      </c>
      <c r="F30" s="228">
        <f>E30</f>
        <v>500</v>
      </c>
      <c r="G30" s="228">
        <f>F30</f>
        <v>500</v>
      </c>
      <c r="H30" s="228"/>
      <c r="I30" s="228"/>
      <c r="J30" s="229"/>
    </row>
    <row r="31" spans="1:10" ht="12.75">
      <c r="A31" s="227"/>
      <c r="B31" s="227"/>
      <c r="C31" s="72">
        <v>4110</v>
      </c>
      <c r="D31" s="228"/>
      <c r="E31" s="228">
        <f>2!G75</f>
        <v>75.5</v>
      </c>
      <c r="F31" s="228">
        <f>E31</f>
        <v>75.5</v>
      </c>
      <c r="G31" s="228"/>
      <c r="H31" s="228">
        <f>F31</f>
        <v>75.5</v>
      </c>
      <c r="I31" s="228"/>
      <c r="J31" s="229"/>
    </row>
    <row r="32" spans="1:10" ht="12.75">
      <c r="A32" s="227"/>
      <c r="B32" s="227"/>
      <c r="C32" s="72">
        <v>4120</v>
      </c>
      <c r="D32" s="228"/>
      <c r="E32" s="228">
        <f>2!G76</f>
        <v>12.25</v>
      </c>
      <c r="F32" s="228">
        <f>E32</f>
        <v>12.25</v>
      </c>
      <c r="G32" s="228"/>
      <c r="H32" s="228">
        <f>F32</f>
        <v>12.25</v>
      </c>
      <c r="I32" s="228"/>
      <c r="J32" s="229"/>
    </row>
    <row r="33" spans="1:10" ht="12.75">
      <c r="A33" s="230"/>
      <c r="B33" s="230"/>
      <c r="C33" s="217">
        <v>4210</v>
      </c>
      <c r="D33" s="228"/>
      <c r="E33" s="228">
        <f>2!G77</f>
        <v>212.25</v>
      </c>
      <c r="F33" s="228">
        <f>E33</f>
        <v>212.25</v>
      </c>
      <c r="G33" s="228"/>
      <c r="H33" s="228"/>
      <c r="I33" s="228"/>
      <c r="J33" s="229"/>
    </row>
    <row r="34" spans="1:10" ht="12.75">
      <c r="A34" s="205">
        <v>852</v>
      </c>
      <c r="B34" s="231"/>
      <c r="C34" s="231"/>
      <c r="D34" s="207">
        <f>SUM(D45,D35)</f>
        <v>1220884</v>
      </c>
      <c r="E34" s="207">
        <f>SUM(E45,E35)</f>
        <v>1220884</v>
      </c>
      <c r="F34" s="207">
        <f>SUM(F45,F35)</f>
        <v>1220884</v>
      </c>
      <c r="G34" s="207">
        <f>SUM(G45,G35)</f>
        <v>27800</v>
      </c>
      <c r="H34" s="207">
        <f>SUM(H45,H35)</f>
        <v>4420</v>
      </c>
      <c r="I34" s="207">
        <f>SUM(I45,I35)</f>
        <v>1184368</v>
      </c>
      <c r="J34" s="207">
        <f>SUM(J45,J35)</f>
        <v>0</v>
      </c>
    </row>
    <row r="35" spans="1:10" ht="12.75">
      <c r="A35" s="232"/>
      <c r="B35" s="233">
        <v>85212</v>
      </c>
      <c r="C35" s="44"/>
      <c r="D35" s="226">
        <f>SUM(D36)</f>
        <v>1217188</v>
      </c>
      <c r="E35" s="226">
        <f>SUM(E36:E44)</f>
        <v>1217188</v>
      </c>
      <c r="F35" s="226">
        <f>SUM(F36:F44)</f>
        <v>1217188</v>
      </c>
      <c r="G35" s="226">
        <f>SUM(G36:G44)</f>
        <v>27800</v>
      </c>
      <c r="H35" s="226">
        <f>SUM(H36:H44)</f>
        <v>4420</v>
      </c>
      <c r="I35" s="226">
        <f>SUM(I36:I44)</f>
        <v>1180672</v>
      </c>
      <c r="J35" s="226">
        <f>SUM(J36:J44)</f>
        <v>0</v>
      </c>
    </row>
    <row r="36" spans="1:10" ht="12.75">
      <c r="A36" s="232"/>
      <c r="B36" s="223"/>
      <c r="C36" s="72">
        <v>2010</v>
      </c>
      <c r="D36" s="228">
        <f>1!G69</f>
        <v>1217188</v>
      </c>
      <c r="E36" s="229"/>
      <c r="F36" s="229"/>
      <c r="G36" s="229"/>
      <c r="H36" s="229"/>
      <c r="I36" s="229"/>
      <c r="J36" s="234"/>
    </row>
    <row r="37" spans="1:10" ht="12.75">
      <c r="A37" s="232"/>
      <c r="B37" s="223"/>
      <c r="C37" s="217">
        <v>3110</v>
      </c>
      <c r="D37" s="228"/>
      <c r="E37" s="41">
        <v>1180672</v>
      </c>
      <c r="F37" s="41">
        <f>E37</f>
        <v>1180672</v>
      </c>
      <c r="G37" s="41"/>
      <c r="H37" s="41"/>
      <c r="I37" s="41">
        <f>F37</f>
        <v>1180672</v>
      </c>
      <c r="J37" s="214"/>
    </row>
    <row r="38" spans="1:10" ht="12.75">
      <c r="A38" s="232"/>
      <c r="B38" s="223"/>
      <c r="C38" s="217">
        <v>4010</v>
      </c>
      <c r="D38" s="235"/>
      <c r="E38" s="41">
        <v>25500</v>
      </c>
      <c r="F38" s="41">
        <f>E38</f>
        <v>25500</v>
      </c>
      <c r="G38" s="41">
        <f>F38</f>
        <v>25500</v>
      </c>
      <c r="H38" s="41"/>
      <c r="I38" s="41"/>
      <c r="J38" s="41"/>
    </row>
    <row r="39" spans="1:10" ht="12.75">
      <c r="A39" s="232"/>
      <c r="B39" s="223"/>
      <c r="C39" s="217">
        <v>4040</v>
      </c>
      <c r="D39" s="228"/>
      <c r="E39" s="41">
        <v>2300</v>
      </c>
      <c r="F39" s="41">
        <f>E39</f>
        <v>2300</v>
      </c>
      <c r="G39" s="41">
        <f>F39</f>
        <v>2300</v>
      </c>
      <c r="H39" s="41"/>
      <c r="I39" s="41"/>
      <c r="J39" s="41"/>
    </row>
    <row r="40" spans="1:10" ht="12.75">
      <c r="A40" s="232"/>
      <c r="B40" s="223"/>
      <c r="C40" s="217">
        <v>4110</v>
      </c>
      <c r="D40" s="228"/>
      <c r="E40" s="41">
        <v>3670</v>
      </c>
      <c r="F40" s="41">
        <f>E40</f>
        <v>3670</v>
      </c>
      <c r="G40" s="41"/>
      <c r="H40" s="41">
        <f>F40</f>
        <v>3670</v>
      </c>
      <c r="I40" s="41"/>
      <c r="J40" s="214"/>
    </row>
    <row r="41" spans="1:10" ht="12.75">
      <c r="A41" s="232"/>
      <c r="B41" s="223"/>
      <c r="C41" s="217">
        <v>4120</v>
      </c>
      <c r="D41" s="228"/>
      <c r="E41" s="41">
        <v>750</v>
      </c>
      <c r="F41" s="41">
        <f>E41</f>
        <v>750</v>
      </c>
      <c r="G41" s="41"/>
      <c r="H41" s="41">
        <f>F41</f>
        <v>750</v>
      </c>
      <c r="I41" s="41"/>
      <c r="J41" s="41"/>
    </row>
    <row r="42" spans="1:10" ht="12.75">
      <c r="A42" s="232"/>
      <c r="B42" s="223"/>
      <c r="C42" s="217">
        <v>4210</v>
      </c>
      <c r="D42" s="228"/>
      <c r="E42" s="41">
        <v>706</v>
      </c>
      <c r="F42" s="41">
        <f>E42</f>
        <v>706</v>
      </c>
      <c r="G42" s="41"/>
      <c r="H42" s="41"/>
      <c r="I42" s="41"/>
      <c r="J42" s="41"/>
    </row>
    <row r="43" spans="1:10" ht="12.75">
      <c r="A43" s="232"/>
      <c r="B43" s="223"/>
      <c r="C43" s="217">
        <v>4300</v>
      </c>
      <c r="D43" s="228"/>
      <c r="E43" s="41">
        <v>2590</v>
      </c>
      <c r="F43" s="41">
        <f>E43</f>
        <v>2590</v>
      </c>
      <c r="G43" s="41"/>
      <c r="H43" s="41"/>
      <c r="I43" s="41"/>
      <c r="J43" s="41"/>
    </row>
    <row r="44" spans="1:10" ht="12.75">
      <c r="A44" s="232"/>
      <c r="B44" s="215"/>
      <c r="C44" s="236">
        <v>4440</v>
      </c>
      <c r="D44" s="214"/>
      <c r="E44" s="41">
        <v>1000</v>
      </c>
      <c r="F44" s="41">
        <f>E44</f>
        <v>1000</v>
      </c>
      <c r="G44" s="41"/>
      <c r="H44" s="41"/>
      <c r="I44" s="41"/>
      <c r="J44" s="214"/>
    </row>
    <row r="45" spans="1:10" ht="12.75">
      <c r="A45" s="223"/>
      <c r="B45" s="233">
        <v>85213</v>
      </c>
      <c r="C45" s="237"/>
      <c r="D45" s="226">
        <f>SUM(D46)</f>
        <v>3696</v>
      </c>
      <c r="E45" s="226">
        <f>SUM(E47)</f>
        <v>3696</v>
      </c>
      <c r="F45" s="226">
        <f>SUM(F47)</f>
        <v>3696</v>
      </c>
      <c r="G45" s="226">
        <f>SUM(G47)</f>
        <v>0</v>
      </c>
      <c r="H45" s="226">
        <f>SUM(H47)</f>
        <v>0</v>
      </c>
      <c r="I45" s="226">
        <f>SUM(I47)</f>
        <v>3696</v>
      </c>
      <c r="J45" s="226">
        <f>SUM(J47)</f>
        <v>0</v>
      </c>
    </row>
    <row r="46" spans="1:10" ht="12.75">
      <c r="A46" s="223"/>
      <c r="B46" s="223"/>
      <c r="C46" s="72">
        <v>2010</v>
      </c>
      <c r="D46" s="228">
        <f>1!G71</f>
        <v>3696</v>
      </c>
      <c r="E46" s="234"/>
      <c r="F46" s="234"/>
      <c r="G46" s="234"/>
      <c r="H46" s="234"/>
      <c r="I46" s="234"/>
      <c r="J46" s="234"/>
    </row>
    <row r="47" spans="1:10" ht="12.75">
      <c r="A47" s="238"/>
      <c r="B47" s="238"/>
      <c r="C47" s="217">
        <v>4130</v>
      </c>
      <c r="D47" s="214"/>
      <c r="E47" s="214">
        <f>D46</f>
        <v>3696</v>
      </c>
      <c r="F47" s="214">
        <f>E47</f>
        <v>3696</v>
      </c>
      <c r="G47" s="214"/>
      <c r="H47" s="214"/>
      <c r="I47" s="214">
        <f>E47</f>
        <v>3696</v>
      </c>
      <c r="J47" s="207"/>
    </row>
    <row r="48" spans="1:10" ht="12.75">
      <c r="A48" s="239" t="s">
        <v>240</v>
      </c>
      <c r="B48" s="239"/>
      <c r="C48" s="239"/>
      <c r="D48" s="240">
        <f>D13+D27+D34</f>
        <v>1251522</v>
      </c>
      <c r="E48" s="240">
        <f>E13+E27+E34</f>
        <v>1250722</v>
      </c>
      <c r="F48" s="240">
        <f>F13+F27+F34</f>
        <v>1250722</v>
      </c>
      <c r="G48" s="240">
        <f>G13+G27+G34</f>
        <v>52932.6</v>
      </c>
      <c r="H48" s="240">
        <f>H13+H27+H34</f>
        <v>8913.15</v>
      </c>
      <c r="I48" s="240">
        <f>I13+I27+I34</f>
        <v>1184368</v>
      </c>
      <c r="J48" s="240">
        <f>J13+J27+J34</f>
        <v>0</v>
      </c>
    </row>
    <row r="50" spans="4:9" ht="12.75">
      <c r="D50" s="241"/>
      <c r="E50" s="241"/>
      <c r="F50" s="242"/>
      <c r="G50" s="242"/>
      <c r="H50" s="242"/>
      <c r="I50" s="242"/>
    </row>
    <row r="51" spans="3:10" ht="12.75">
      <c r="C51" s="243"/>
      <c r="D51" s="241"/>
      <c r="E51" s="242"/>
      <c r="F51" s="242"/>
      <c r="G51" s="242"/>
      <c r="H51" s="242"/>
      <c r="I51" s="242"/>
      <c r="J51" s="242"/>
    </row>
    <row r="52" spans="3:10" ht="12.75">
      <c r="C52" s="243"/>
      <c r="D52" s="93"/>
      <c r="E52" s="93"/>
      <c r="F52" s="93"/>
      <c r="G52" s="93"/>
      <c r="H52" s="93"/>
      <c r="I52" s="93"/>
      <c r="J52" s="93"/>
    </row>
    <row r="53" spans="4:10" ht="12.75">
      <c r="D53" s="93"/>
      <c r="E53" s="93"/>
      <c r="F53" s="93"/>
      <c r="G53" s="93"/>
      <c r="H53" s="93"/>
      <c r="I53" s="93"/>
      <c r="J53" s="93"/>
    </row>
    <row r="54" spans="4:10" ht="12.75">
      <c r="D54" s="244"/>
      <c r="E54" s="244"/>
      <c r="F54" s="244"/>
      <c r="G54" s="244"/>
      <c r="H54" s="244"/>
      <c r="I54" s="244"/>
      <c r="J54" s="244"/>
    </row>
  </sheetData>
  <sheetProtection selectLockedCells="1" selectUnlockedCells="1"/>
  <mergeCells count="12">
    <mergeCell ref="A5:J5"/>
    <mergeCell ref="A6:J6"/>
    <mergeCell ref="A9:A11"/>
    <mergeCell ref="B9:B11"/>
    <mergeCell ref="C9:C11"/>
    <mergeCell ref="D9:D11"/>
    <mergeCell ref="E9:E11"/>
    <mergeCell ref="F9:J9"/>
    <mergeCell ref="F10:F11"/>
    <mergeCell ref="G10:I10"/>
    <mergeCell ref="J10:J11"/>
    <mergeCell ref="A48:C48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Urząd Gminy</cp:lastModifiedBy>
  <cp:lastPrinted>2011-04-05T08:32:19Z</cp:lastPrinted>
  <dcterms:created xsi:type="dcterms:W3CDTF">2001-07-06T09:09:05Z</dcterms:created>
  <dcterms:modified xsi:type="dcterms:W3CDTF">2011-04-07T08:52:47Z</dcterms:modified>
  <cp:category/>
  <cp:version/>
  <cp:contentType/>
  <cp:contentStatus/>
  <cp:revision>999</cp:revision>
</cp:coreProperties>
</file>